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U:\PYE\ELIZABETH\ASEH 2025\2. ABRIL JUNIO\8.-DES01_UTSH_02_2025_DEF\"/>
    </mc:Choice>
  </mc:AlternateContent>
  <xr:revisionPtr revIDLastSave="0" documentId="13_ncr:1_{166E25FF-98E8-4601-A705-E0D9A93F34A5}"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'!$A$2:$F$44</definedName>
    <definedName name="_xlnm.Print_Area" localSheetId="0">'DES01'!$A$1:$AP$24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O24" i="22" l="1"/>
  <c r="AN24" i="22"/>
  <c r="AO23" i="22"/>
  <c r="AP22" i="22"/>
  <c r="AN21" i="22"/>
  <c r="AP20" i="22"/>
  <c r="AP17" i="22"/>
  <c r="AP14" i="22" l="1"/>
  <c r="AP13" i="22"/>
  <c r="AO12" i="22"/>
  <c r="AN12" i="22"/>
  <c r="AO11" i="22"/>
  <c r="AN11" i="22"/>
  <c r="AD11" i="22"/>
  <c r="AO10" i="22"/>
  <c r="AD10" i="22"/>
  <c r="AN9" i="22"/>
  <c r="AN10" i="22"/>
  <c r="AN13" i="22"/>
  <c r="AN14" i="22"/>
  <c r="AN15" i="22"/>
  <c r="AN16" i="22"/>
  <c r="AN17" i="22"/>
  <c r="AN18" i="22"/>
  <c r="AN19" i="22"/>
  <c r="AN20" i="22"/>
  <c r="AN22" i="22"/>
  <c r="AN23" i="22"/>
  <c r="AO8" i="22"/>
  <c r="AN8" i="22"/>
  <c r="AP9" i="22"/>
  <c r="AD12" i="22"/>
  <c r="AD15" i="22"/>
  <c r="AD16" i="22"/>
  <c r="AD18" i="22"/>
  <c r="AD19" i="22"/>
  <c r="AD21" i="22"/>
  <c r="AD23" i="22"/>
  <c r="AD24" i="22"/>
  <c r="AD8" i="22" l="1"/>
  <c r="AP5" i="22"/>
  <c r="AP6" i="22"/>
  <c r="AP7" i="22"/>
  <c r="AP4" i="22"/>
  <c r="AO5" i="22"/>
  <c r="AN5" i="22"/>
  <c r="AN4" i="22"/>
  <c r="AO4" i="22" s="1"/>
  <c r="Z24" i="22"/>
  <c r="Z11" i="22"/>
  <c r="AO14" i="22"/>
  <c r="AO15" i="22"/>
  <c r="AN7" i="22"/>
  <c r="AO7" i="22" s="1"/>
  <c r="AO9" i="22"/>
  <c r="AO13" i="22"/>
  <c r="AO16" i="22"/>
  <c r="AO17" i="22"/>
  <c r="AO18" i="22"/>
  <c r="AO19" i="22"/>
  <c r="AO20" i="22"/>
  <c r="AO21" i="22"/>
  <c r="AO22" i="22"/>
  <c r="AN6" i="22"/>
  <c r="AO6" i="22" s="1"/>
  <c r="Z23" i="22"/>
  <c r="Z21" i="22"/>
  <c r="Z12" i="22"/>
  <c r="Z8" i="22"/>
  <c r="F43" i="12" l="1"/>
  <c r="F44" i="12" s="1"/>
  <c r="F40" i="12"/>
  <c r="F41" i="12" s="1"/>
  <c r="F36" i="12"/>
  <c r="F32" i="12"/>
  <c r="F28" i="12"/>
</calcChain>
</file>

<file path=xl/sharedStrings.xml><?xml version="1.0" encoding="utf-8"?>
<sst xmlns="http://schemas.openxmlformats.org/spreadsheetml/2006/main" count="679" uniqueCount="256">
  <si>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</si>
  <si>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</si>
  <si>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</si>
  <si>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</si>
  <si>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</si>
  <si>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</si>
  <si>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</si>
  <si>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</si>
  <si>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</si>
  <si>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</si>
  <si>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</si>
  <si>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</si>
  <si>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</si>
  <si>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</si>
  <si>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</si>
  <si>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</si>
  <si>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</si>
  <si>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</si>
  <si>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</si>
  <si>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</si>
  <si>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</si>
  <si>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</si>
  <si>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</si>
  <si>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</si>
  <si>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</si>
  <si>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</si>
  <si>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</si>
  <si>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</si>
  <si>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</si>
  <si>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</si>
  <si>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</si>
  <si>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</si>
  <si>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</si>
  <si>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</si>
  <si>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</si>
  <si>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</si>
  <si>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</si>
  <si>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</si>
  <si>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Programa Presupuestario</t>
  </si>
  <si>
    <t>Información del programa</t>
  </si>
  <si>
    <t xml:space="preserve">Alfanumérico </t>
  </si>
  <si>
    <t>Si</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</si>
  <si>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</si>
  <si>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</si>
  <si>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</si>
  <si>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</si>
  <si>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</si>
  <si>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</si>
  <si>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</si>
  <si>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</si>
  <si>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</si>
  <si>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</si>
  <si>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</si>
  <si>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</si>
  <si>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</si>
  <si>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</si>
  <si>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</si>
  <si>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</si>
  <si>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</si>
  <si>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</si>
  <si>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</si>
  <si>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</si>
  <si>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</si>
  <si>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</si>
  <si>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</si>
  <si>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</si>
  <si>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</si>
  <si>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</si>
  <si>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</si>
  <si>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</si>
  <si>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</si>
  <si>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</si>
  <si>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</si>
  <si>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</si>
  <si>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</si>
  <si>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</si>
  <si>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</si>
  <si>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</si>
  <si>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</si>
  <si>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</si>
  <si>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</si>
  <si>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</si>
  <si>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Parámetros del semáforo rojo (%)</t>
  </si>
  <si>
    <t>Parámetros del semáforo amarillo (%)</t>
  </si>
  <si>
    <t>Parámetros del semáforo verde(%)</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</si>
  <si>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</si>
  <si>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Componente</t>
  </si>
  <si>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</si>
  <si>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</si>
  <si>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</si>
  <si>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Texto</t>
  </si>
  <si>
    <t>Numérico</t>
  </si>
  <si>
    <t>Referencia</t>
  </si>
  <si>
    <t>Descripción</t>
  </si>
  <si>
    <t>Obligatorio</t>
  </si>
  <si>
    <t>Ejemplo</t>
  </si>
  <si>
    <t>Parametrización</t>
  </si>
  <si>
    <t>Primer Trimestre</t>
  </si>
  <si>
    <t>Segundo Trimestre</t>
  </si>
  <si>
    <t>Tercer Trimestre</t>
  </si>
  <si>
    <t>Avance anual de cumplimiento</t>
  </si>
  <si>
    <t>Indicadores</t>
  </si>
  <si>
    <t xml:space="preserve">Rango de valor (porcentaje) que indica la meta obtenida fue la programada o se encuentra en nivel muy cercanos y por ende la planeación y programación de metas se dio de manera óptima. </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</si>
  <si>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</si>
  <si>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</si>
  <si>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</si>
  <si>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</si>
  <si>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</si>
  <si>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</si>
  <si>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Deberá indicar el objeitvo del Plan Estatal de Desarrollo del que se desprende el indicador reportado  (Ej.: "2 Con el pueblo todo, sin el pueblo, nada")</t>
  </si>
  <si>
    <t>2, Con el pueblo todo, sin el pueblo, nada</t>
  </si>
  <si>
    <t>Nombre del programa presupuestario de acuerdo con la Clasificación Programática  2025 (Debe guardar consistencia con la información reportada en el formato DES02).</t>
  </si>
  <si>
    <t>Nombre de la Unidad Administrativa responsable del indicador que se reporta</t>
  </si>
  <si>
    <t>Texto del resumen narrativo de la MIR del indicador que se reporta</t>
  </si>
  <si>
    <t>Hace referencia a la determinación concreta de la forma en que se quiere expresar el resultado de la medición al aplicar el indicador</t>
  </si>
  <si>
    <t xml:space="preserve">Ejercicio Fiscal al que pertenece la línea base. En caso de indicadores nuevos se registrará como "No disponible" </t>
  </si>
  <si>
    <t>DES01 Monitoreo de Indicadores para Resultados (DES01)</t>
  </si>
  <si>
    <t>Fin</t>
  </si>
  <si>
    <t>PETES=(EEC/ENIBC)*100</t>
  </si>
  <si>
    <t>Gestión</t>
  </si>
  <si>
    <t>Ascendente</t>
  </si>
  <si>
    <t>Estudiante</t>
  </si>
  <si>
    <t>VERDE</t>
  </si>
  <si>
    <t>Estudiantes del nivel superior de educación en instituciones públicas formados</t>
  </si>
  <si>
    <t>PRE=(NEC/MIA)*100</t>
  </si>
  <si>
    <t>Actividad</t>
  </si>
  <si>
    <t>Componenete</t>
  </si>
  <si>
    <t>Seguimiento al proceso de servicio social, residencias o estadías profesionales e internado de pregrado del estudiantado</t>
  </si>
  <si>
    <t>Impartición de actividades extracurriculares en educación superior</t>
  </si>
  <si>
    <t>Otorgamiento de servicios de educación continua y tecnológicos de educación superior</t>
  </si>
  <si>
    <t>Servicio de extención y Vinculación de educación superior otorgados</t>
  </si>
  <si>
    <t>Difusión institucional de educación superior</t>
  </si>
  <si>
    <t>Firma de convenios de colaboración en educación superior</t>
  </si>
  <si>
    <t>Investigación científica, tecnológica y educativa realizada</t>
  </si>
  <si>
    <t>Divulgación de investigación científica y tecnológica de educación Superior</t>
  </si>
  <si>
    <t>Intrumentos de Planeación estrategica evaludos</t>
  </si>
  <si>
    <t>Evaluacion a docentes de Educación Superior</t>
  </si>
  <si>
    <t>Actualización de módulos de sistemas de información en la institución educativa</t>
  </si>
  <si>
    <t>Necesidades de la comunidad educatriva de las intituciones de educación superior atendidas</t>
  </si>
  <si>
    <t>Ejecución de proyectos de inversión</t>
  </si>
  <si>
    <t>Capacitación a personal adminsitrativo de Educación Superior</t>
  </si>
  <si>
    <t>Mantenimiento a la infraestructura física educativa de Educación Superior</t>
  </si>
  <si>
    <t>Administración de recaudación de ingresos propios</t>
  </si>
  <si>
    <t>Porcentaje de estudiantes que concluyen su servicio social, residencia, estadía e internado de pregrado conforme al tiempo reglamentado.</t>
  </si>
  <si>
    <t>Porcentaje de estudiantes beneficiados con la impartición de actividades extracurriculares.</t>
  </si>
  <si>
    <t>Porcentaje de estudiantes con becas intitucionales otorgadas</t>
  </si>
  <si>
    <t>Porcentaje de satisfacción de los beneficiarios con servicios de extensión y vinculación otorgados.</t>
  </si>
  <si>
    <t>Porcentaje de benefiaciarios con servicio de educación continua y tecnológicos otorgados</t>
  </si>
  <si>
    <t>Porcentaje de actividades de difusión realizadas</t>
  </si>
  <si>
    <t>Porcentaje de estudiantes de educación superior beneficiados con los convenios de colaboración firmados</t>
  </si>
  <si>
    <t>Porcentaje de proyectos de investigación científica, tecnológica y educativa desarrollados</t>
  </si>
  <si>
    <t>Porcentaje de las actividades de divulgación de investigación científica y tecnológicade educación superior realizadas</t>
  </si>
  <si>
    <t>Porcentaje de cumplimiento de los instrumentos de planeación estratégica</t>
  </si>
  <si>
    <t>Porcentaje de personal docente que obtiene resultados aprobatorios en las evaluaciones</t>
  </si>
  <si>
    <t>Porcentaje de módulos de sistemas de información actualizados.</t>
  </si>
  <si>
    <t>Porcentaje de necesisdades de la comunidad educativa atendidas satisfactoriamente</t>
  </si>
  <si>
    <t>Porcentaje de personas beneficiadas con la ejecución de proyectos de inversión</t>
  </si>
  <si>
    <t>Porcentaje de personal admisnitrativo capacitados</t>
  </si>
  <si>
    <t>Porcentaje de la utilización de la capacidad física instalada en las instituciones de Educación Superior</t>
  </si>
  <si>
    <t>Porcentaje de mantenimientos realizados a la infraestructura fisica educativa</t>
  </si>
  <si>
    <t>Porcentaje de cumplimiento en la recaudación de ingresos propios</t>
  </si>
  <si>
    <t xml:space="preserve">Porcentaje de retención escolar
</t>
  </si>
  <si>
    <t>PECSSREIPCTR= (NECPSSREPIPCTR/NEIPSS)*100</t>
  </si>
  <si>
    <t>PEBIAE=(EBAE/E1CF)*100</t>
  </si>
  <si>
    <t>PEB= (EB/TEB)*100</t>
  </si>
  <si>
    <t>PSBSEYVO= (NBSSEYVO/NBASEYV)*100</t>
  </si>
  <si>
    <t>PBSECYTO= (BSECYTO/PPB)*100</t>
  </si>
  <si>
    <t>PADR = (ADR/ADP)*100</t>
  </si>
  <si>
    <t>PEESBCCF= (NEBCCFP/TEM)*100</t>
  </si>
  <si>
    <t>PPICTED=(PICTED/PICTEPD)*100</t>
  </si>
  <si>
    <t>PCIPE=(AACOIPE/APCOIPE) *100</t>
  </si>
  <si>
    <t>PPDORAE= (NPDRA/NPDE)*100</t>
  </si>
  <si>
    <t>PMSIA = (MSIA/MSIPA)*100</t>
  </si>
  <si>
    <t>PNCEAS= (NNCEAS/NNCED)*100</t>
  </si>
  <si>
    <t>PPBPIE =(PBPI / PPBPI) * 100</t>
  </si>
  <si>
    <t>PPAC = (PAC/PAPC)*100</t>
  </si>
  <si>
    <t>PUCFIIES= (MIA/ CFI)*100</t>
  </si>
  <si>
    <t>PMRIFE = (MR/ MPR) * 100</t>
  </si>
  <si>
    <t>PCRIP=(IPRP/IPEP)*100</t>
  </si>
  <si>
    <t>Beneficiario</t>
  </si>
  <si>
    <t>Persona</t>
  </si>
  <si>
    <t xml:space="preserve">Actividad </t>
  </si>
  <si>
    <t>Proyecto</t>
  </si>
  <si>
    <t>Valor porcentual</t>
  </si>
  <si>
    <t>Docente</t>
  </si>
  <si>
    <t>Módulo</t>
  </si>
  <si>
    <t>Necesidad</t>
  </si>
  <si>
    <t>Personas</t>
  </si>
  <si>
    <t>Mantenimiento</t>
  </si>
  <si>
    <t>Pesos</t>
  </si>
  <si>
    <t xml:space="preserve">Estratégico </t>
  </si>
  <si>
    <t>Calidad</t>
  </si>
  <si>
    <t>Eficiencia</t>
  </si>
  <si>
    <t>Trimestral</t>
  </si>
  <si>
    <t>Estadistica básica de la Dirección General de Universidades Tecnológicas y Politécnicas generada por el departamento  de control escoalr, ubicado en la Dirección de ´Planeación y Evaluación de la Universidad Tecnológica de la   Sierra Hidlguense</t>
  </si>
  <si>
    <t>Listado mensual de cartas de acreditación de estadías generado por las direcciones de programa educativo y ubicado en el departamento de control escolar de la Universidad tecnologica de la Sierra Hidalguense.</t>
  </si>
  <si>
    <t>Listado mensual de estudiantes beneficiados con actividades extracurriculares generado en la coordinación de actividades culturales y deportivas y ubucado en la Dirección de Vinculaci+on y Extención de la Universidad Tecnológica de la Sierra Hidalguense.</t>
  </si>
  <si>
    <t>Listado de beneficiarios con beca académica institucional generado en la coorddinación de becas y ubicado en la Dirección Académica de la Universidad Tecnológica de la Sierra Hidalguense.</t>
  </si>
  <si>
    <t>Informe de resultados de las encuestas de satisfacción generado y ubicado en la Dirección de Vinculación y Extención de la Universidad Tacnologica de la Sierra Hidalguense.</t>
  </si>
  <si>
    <t>Informe trimestral de beneficiarios de servicios de educación continua generado y ubicado en la Dirección de Vinculaci+óny Extenci+on de la Univerdidad Tecnológica de la Sierra Hidalguense.</t>
  </si>
  <si>
    <t>Informe mensual de actividades de difusión realizadas generado y ubicado en la dirección de comunicación y difusión de la Universidad Tecnológica de la Sierra Hidalguense</t>
  </si>
  <si>
    <t>Listado mensual de estudiantes beneficiados con los convenios de colaboración generado y ubicado en la dirección de Vinvulacióny Extención de la Universidad Tecnológica de la Sierra Hidalguense</t>
  </si>
  <si>
    <t>Listado trimestral de proyectos de investigación cientifíca tencologica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</si>
  <si>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</si>
  <si>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trimestral de evaluación de los intrumentos de planesación estratégica generado y ubicado en la Universidad Tecnológica de la Sierra Hidalguense.</t>
  </si>
  <si>
    <t>Listado de personal docente evaluado en el periodo escolar generado y ubicado en la Dirección Académica de la Universidad Trecnológica de la Sierra Hidalguese</t>
  </si>
  <si>
    <t>Informe mensual de módulos de sistemas de información actualizados generado por sistemas . Ubicado en la Dirección de Servicios Estudiantiles de la Universidad Tecnológica de la Sierra Hidalguense.</t>
  </si>
  <si>
    <t>Informe trimestral de las  necesidades atendidas de la comunidad educativa generado y ubicado en la Universidad Tecológica de la Sierra Hidalguense</t>
  </si>
  <si>
    <t>Informe trimestral de personas beneficiadas con proyectos de la inversión generado ubicado en la Universidad Tecnologica de la Sierra Hidalguense.</t>
  </si>
  <si>
    <t>Informe de la capacidad física instalada del periodo escolar generado y ubicado en la Universidad Tecnológica de la Sierra Hidalguense.</t>
  </si>
  <si>
    <t>Informe mensual de mantenimientos preventivos y correctivos a los bienes de la intitución generado y ubicado en el departamento de Mantenimiento e instalaciones de Universidad Tecnológica de la Sierra Hidalguense.</t>
  </si>
  <si>
    <t>Informe trimestral de recaudación de ingresos propios generado y ubicado en la Universidad Tecnológica de la Sierra Hidalguense.</t>
  </si>
  <si>
    <t>3. Acuerdo para el Desarrollo Económico</t>
  </si>
  <si>
    <t>06. Educación para el futuro de Hidalgo</t>
  </si>
  <si>
    <t>E-05 Educación Superior</t>
  </si>
  <si>
    <t>Organismos Descentralizados - Universidad Tecnológica de la Sierra Hidalguense</t>
  </si>
  <si>
    <t>Mide el número de estudiantes que concluyen en cada periodo escolar en la universidad tecnológica de la sierra hidalguense con la finalidad de mejorar la eficiencia terminal y disminuir el abandono escolar en la institución</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</si>
  <si>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</si>
  <si>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</si>
  <si>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Mide el número de estudiantes beneficiados con el otorgamiento de beca institucional, con la finalidad de apoyar su economía familiar, disminuir la deserción escolar y así promover la conclusión de su formación profesional</t>
  </si>
  <si>
    <t>Mide el número de beneficiarios satisfechos con los servicios de extensión y vinculación con la finalidad de fortalecer el desarrollo del sector productivo y social de la población que solicita un servicio</t>
  </si>
  <si>
    <t xml:space="preserve">
Mide el número de beneficiarios con servicios de educación continua y tecnológicos otorgados por la universidad tecnológica de la sierra hidalguense, con la finalidad de atender la demanda de los sectores productivos y sociales.</t>
  </si>
  <si>
    <t>Mide el número de actividades de difusión realizadas de la oferta educativa (redes sociales oficiales -página web, facebook, twitter, canal de youtube, radio, televisión, prensa, y diseño de imagen institucional) en la universidad tecnológica de la sierra hidalguense, con la finalidad de incrementar la matrícula y posicionamiento de la institución</t>
  </si>
  <si>
    <t>Mide el número de estudiantes beneficiados con los diversos convenios de colaboración con la finalidad de tener un vínculo estrecho con el sector productivo que atienda las necesidades académicas del estudiantado y con ello se fortalezca su formación y vínculo con el campo laboral</t>
  </si>
  <si>
    <t>Mide el número de proyectos de investigación científica, tecnológica y educativa desarrollados con el fin de fomentar una cultura de investigación y desarrollo y la generación de productos que puedan ser patentados en las instituciones públicas de educación superior sectorizadas a la secretaría de educación pública</t>
  </si>
  <si>
    <t>Mide las actividades de divulgación de investigación científica y tecnológica de educación superior realizadas, con la finalidad de tener un vínculo estrecho sobre la importancia de la educación superior y su impacto social.</t>
  </si>
  <si>
    <t>Mide el porcentaje de avance del cumplimiento de los objetivos de los instrumentos de planeación estratégica que son evaluados, con la finalidad de mejorar la calidad de la planeación institucional</t>
  </si>
  <si>
    <t>Mide el número de módulos de sistemas de información actualizados, con la finalidad de sistematizar procesos, generar información para la toma de decisiones y transparentar la aplicación de recursos.</t>
  </si>
  <si>
    <t>Porcentaje de Absoción en educación superior</t>
  </si>
  <si>
    <t>Mide la totalidad de estudiantes de nuevo ingreso a la educación superior, con la finalidad de conocer cuántos de los jóvenes
egresados de educación media superior son aceptados para recibir educación pertinente y de calidad en las instituciones públicas
de educación superior, sectorizadas a la secretaria de educación pública de hidalgo.</t>
  </si>
  <si>
    <t>PAES=(NENIES T/TEEMST-1) *100</t>
  </si>
  <si>
    <t>64.9999 - 0.0000%</t>
  </si>
  <si>
    <t>84.9999 - 65.0000%</t>
  </si>
  <si>
    <t>120.0000 - 85.0000%</t>
  </si>
  <si>
    <t>Porcentaje de eficiencia terminal en Educación Superior</t>
  </si>
  <si>
    <t>Mide el número de estudiantes que concluyen sus estudios de educación superior por cohorte generacional, con la finalidad de
que los jóvenes puedan acceder a mejores oportunidades de empleo acordes a su perfil de egreso y de esta manera apoyar el
bienestar familiar y el de la región.</t>
  </si>
  <si>
    <t>Mide la recaudación de los ingresos propios por la prestación de los servicios que oferta la Universidad Tecnológica de la Sierra Hidalguense con la finalidad de atender las necesidades educativas</t>
  </si>
  <si>
    <t>5 Contribuir a la conclusión de la Educación Superior de los jóvenes inscritos en las instituciones de Educación Superior, mediante el otorgamiento de servicios educativos pertinencia y calidad</t>
  </si>
  <si>
    <t>21 - Secretaría de Educación Pública</t>
  </si>
  <si>
    <t xml:space="preserve"> Alumnos egresados de la Educación media Superior cuentan con opciones para recibir educación superior con calidad y pertinencia en las Instituciones Públicas de Educación Superior.</t>
  </si>
  <si>
    <t>Cedula de evidencia de absorción en Educación Superior, anual, generado y ubicando en la Secretaría de Educación Pública de Hidalgo</t>
  </si>
  <si>
    <t>Cedula de evidencia de eficiencia terminal en Educación Superior, anual , generado y ubicado en la Secretaría de Educación Pública de Hidalgo</t>
  </si>
  <si>
    <t>Otorgamiento de servicios de educación continua y tecnológicos de Educación Superior</t>
  </si>
  <si>
    <t>Investigación científica, tecnológica y educativa desarollada</t>
  </si>
  <si>
    <t>Investigación científica, tecnológica y educativa desarrolladsos</t>
  </si>
  <si>
    <t>PADICYTESR=NADICYTR/NADICYTP)*100</t>
  </si>
  <si>
    <t>Mide el personal docente de la Univerisdad Tecnológica de la Sierra Hidalguense que obtiene resultados aprobatorios en su evaluación, con la finalidad de conocer el desempeño de su labor frente al aula y profesionalizarlo para cumplir con los objetivos de los programas de estudio que le permitan al estudiante contar con una mejor calidad educativa.</t>
  </si>
  <si>
    <t xml:space="preserve">
Mide las necesidades de la comunidad educativa atendidas satisfactoriamente en el marco del programa de gestión administrativa de la Universidad Tecnológica de la Sierra Hidalguense, con la finalidad de brindar un servicio de calidad y espacios seguros al estudiantado</t>
  </si>
  <si>
    <t>Mide el número de beneficiarios directos con proyectos de inversión ejecutados en la Universidad Tecnológica de la Sierra Hidalguense, con la finalidad desarrollar las habilidades y competencias de acuerdo al perfil de egreso.</t>
  </si>
  <si>
    <t>Mide el número de personal administrativo capacitado en la Universidad Tecnológica de la Sierra Hidalguese, con la finalidad de mejorar el desempeño laboral dentro de la institución.</t>
  </si>
  <si>
    <t>Informe trimestral de personal administrativo capacitado, generado y ubicado en la dirección de Administración y Finanzas de la Universidad Tecnológica de la Sierra Hidalguense</t>
  </si>
  <si>
    <t>Utilización de la capacidad física instalada para las actividades académicas en intituciones de Educación Superior</t>
  </si>
  <si>
    <t>Mide los espacios (laboratorio, talleres y aulas) para el estudiantado con los que cuenta la Universidad Tecnológica de la Sierra Hidalguense con la finalidad de contar con los espacios adecuados para llevar a cabo el proceso de enseñanza aprendizaje.</t>
  </si>
  <si>
    <t>Mide el número de mantenimientos preventivos y correctivos realizados en la Universidad  Tecnológica de la Sierra Hidalguense, con la finalidad de extender la vida útil de los bienes de la institución educativa</t>
  </si>
  <si>
    <t>Contribuir a la conclusión de la
educación superior de los
jóvenes inscritos en las
instituciones públicas de
educación superior, mediante el
otorgamiento de servicios
educativos con pertinencia y
calidad.</t>
  </si>
  <si>
    <t>Alumnos egresados de la
educación media superior
cuentan con opciones para
recibir educación superior con
calidad y pertinencia en las
instituciones públicas de
educación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</si>
</sst>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9"/>
      <name val="Arial Narrow"/>
      <family val="2"/>
    </font>
    <font>
      <sz val="11"/>
      <name val="Arial Narrow"/>
      <family val="2"/>
    </font>
    <font>
      <b/>
      <sz val="11"/>
      <name val="Arial Narrow"/>
      <family val="2"/>
    </font>
    <font>
      <sz val="16"/>
      <color theme="0"/>
      <name val="Arial Narrow"/>
      <family val="2"/>
    </font>
    <font>
      <b/>
      <sz val="20"/>
      <color theme="0"/>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4"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6" fillId="2" borderId="1"/>
    <xf numFmtId="43" fontId="16" fillId="2" borderId="1" applyFont="0" applyFill="0" applyBorder="0" applyAlignment="0" applyProtection="0"/>
  </cellStyleXfs>
  <cellXfs count="105">
    <xf numFmtId="0" fontId="0" fillId="0" borderId="0" xfId="0"/>
    <xf numFmtId="0" fontId="5" fillId="0" borderId="0" xfId="3" applyFont="1"/>
    <xf numFmtId="2" fontId="5" fillId="0" borderId="0" xfId="3" applyNumberFormat="1" applyFont="1"/>
    <xf numFmtId="0" fontId="13" fillId="0" borderId="0" xfId="0" applyFont="1" applyAlignment="1">
      <alignment horizontal="center" vertical="center"/>
    </xf>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7" fillId="15" borderId="1" xfId="0" applyFont="1" applyFill="1" applyBorder="1" applyAlignment="1">
      <alignment vertical="center"/>
    </xf>
    <xf numFmtId="0" fontId="12" fillId="0" borderId="2" xfId="0" applyFont="1" applyBorder="1" applyAlignment="1">
      <alignment horizontal="left" vertical="center" wrapText="1"/>
    </xf>
    <xf numFmtId="0" fontId="12" fillId="0" borderId="6" xfId="0" applyFont="1" applyBorder="1" applyAlignment="1">
      <alignment horizontal="center" vertical="center" wrapText="1"/>
    </xf>
    <xf numFmtId="0" fontId="0" fillId="15" borderId="0" xfId="0" applyFill="1"/>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6" fillId="7" borderId="6"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49" fontId="6" fillId="6" borderId="2" xfId="20" applyNumberFormat="1" applyFont="1" applyFill="1" applyBorder="1" applyAlignment="1">
      <alignment horizontal="left" vertical="center" wrapText="1"/>
    </xf>
    <xf numFmtId="0" fontId="19" fillId="0" borderId="2" xfId="0" applyFont="1" applyBorder="1" applyAlignment="1">
      <alignment horizontal="left" vertical="center" wrapText="1"/>
    </xf>
    <xf numFmtId="0" fontId="21" fillId="15" borderId="1" xfId="0" applyFont="1" applyFill="1" applyBorder="1" applyAlignment="1">
      <alignment vertical="center"/>
    </xf>
    <xf numFmtId="0" fontId="20" fillId="16" borderId="2" xfId="0" applyFont="1" applyFill="1" applyBorder="1" applyAlignment="1">
      <alignment horizontal="center" vertical="center" wrapText="1"/>
    </xf>
    <xf numFmtId="0" fontId="20" fillId="16" borderId="6" xfId="0" applyFont="1" applyFill="1" applyBorder="1" applyAlignment="1">
      <alignment horizontal="center" vertical="center" wrapText="1"/>
    </xf>
    <xf numFmtId="49" fontId="6" fillId="7" borderId="2" xfId="2" applyNumberFormat="1" applyFont="1" applyFill="1" applyBorder="1" applyAlignment="1">
      <alignment horizontal="left" vertical="center" wrapText="1"/>
    </xf>
    <xf numFmtId="0" fontId="22" fillId="15" borderId="1" xfId="0" applyFont="1" applyFill="1" applyBorder="1" applyAlignment="1">
      <alignment vertical="center"/>
    </xf>
    <xf numFmtId="0" fontId="12" fillId="2" borderId="2" xfId="0" applyFont="1" applyFill="1" applyBorder="1" applyAlignment="1">
      <alignment horizontal="center" vertical="center" wrapText="1"/>
    </xf>
    <xf numFmtId="2" fontId="12" fillId="2" borderId="2" xfId="18" applyNumberFormat="1" applyFont="1" applyFill="1" applyBorder="1" applyAlignment="1">
      <alignment horizontal="center" vertical="center" wrapText="1"/>
    </xf>
    <xf numFmtId="4" fontId="12" fillId="12" borderId="2"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2" fontId="12" fillId="14" borderId="2" xfId="7" quotePrefix="1" applyNumberFormat="1" applyFont="1" applyFill="1" applyBorder="1" applyAlignment="1">
      <alignment horizontal="center" vertical="center" wrapText="1"/>
    </xf>
    <xf numFmtId="4" fontId="12" fillId="2" borderId="2" xfId="18" applyNumberFormat="1" applyFont="1" applyFill="1" applyBorder="1" applyAlignment="1">
      <alignment horizontal="center" vertical="center" wrapText="1"/>
    </xf>
    <xf numFmtId="9" fontId="12" fillId="12" borderId="2" xfId="7" applyFont="1" applyFill="1" applyBorder="1" applyAlignment="1">
      <alignment horizontal="center" vertical="center" wrapText="1"/>
    </xf>
    <xf numFmtId="3" fontId="12" fillId="0" borderId="2" xfId="0" applyNumberFormat="1" applyFont="1" applyBorder="1" applyAlignment="1">
      <alignment horizontal="center" vertical="center" wrapText="1"/>
    </xf>
    <xf numFmtId="2" fontId="12" fillId="2" borderId="2" xfId="18" applyNumberFormat="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2" fontId="19" fillId="2" borderId="2" xfId="18" applyNumberFormat="1" applyFont="1" applyFill="1" applyBorder="1" applyAlignment="1">
      <alignment horizontal="center" vertical="center" wrapText="1"/>
    </xf>
    <xf numFmtId="164" fontId="12" fillId="12" borderId="2" xfId="0" applyNumberFormat="1" applyFont="1" applyFill="1" applyBorder="1" applyAlignment="1">
      <alignment horizontal="center" vertical="center" wrapText="1"/>
    </xf>
    <xf numFmtId="164" fontId="12" fillId="12" borderId="2" xfId="0" applyNumberFormat="1" applyFont="1" applyFill="1" applyBorder="1" applyAlignment="1">
      <alignment horizontal="justify" vertical="center" wrapText="1"/>
    </xf>
    <xf numFmtId="0" fontId="12" fillId="12" borderId="2" xfId="0" applyFont="1" applyFill="1" applyBorder="1" applyAlignment="1">
      <alignment horizontal="justify" vertical="center" wrapText="1"/>
    </xf>
    <xf numFmtId="49" fontId="12" fillId="12" borderId="2" xfId="0" applyNumberFormat="1" applyFont="1" applyFill="1" applyBorder="1" applyAlignment="1">
      <alignment horizontal="center" vertical="center" wrapText="1"/>
    </xf>
    <xf numFmtId="10" fontId="12" fillId="12" borderId="2" xfId="7" applyNumberFormat="1" applyFont="1" applyFill="1" applyBorder="1" applyAlignment="1">
      <alignment horizontal="center" vertical="center" wrapText="1"/>
    </xf>
    <xf numFmtId="2" fontId="12" fillId="12" borderId="2" xfId="18" applyNumberFormat="1" applyFont="1" applyFill="1" applyBorder="1" applyAlignment="1">
      <alignment horizontal="center" vertical="center" wrapText="1"/>
    </xf>
    <xf numFmtId="0" fontId="0" fillId="12" borderId="2" xfId="0" applyFont="1" applyFill="1" applyBorder="1" applyAlignment="1">
      <alignment horizontal="justify" vertical="center" wrapText="1"/>
    </xf>
    <xf numFmtId="0" fontId="0" fillId="12" borderId="0" xfId="0" applyFont="1" applyFill="1" applyAlignment="1">
      <alignment horizontal="center" vertical="center"/>
    </xf>
    <xf numFmtId="0" fontId="19" fillId="12" borderId="2" xfId="0" applyFont="1" applyFill="1" applyBorder="1" applyAlignment="1">
      <alignment horizontal="justify" vertical="center" wrapText="1"/>
    </xf>
    <xf numFmtId="0" fontId="0" fillId="12" borderId="2" xfId="0" applyFill="1" applyBorder="1" applyAlignment="1">
      <alignment horizontal="center" vertical="center" wrapText="1"/>
    </xf>
    <xf numFmtId="0" fontId="0" fillId="12" borderId="2" xfId="0" applyFont="1" applyFill="1" applyBorder="1" applyAlignment="1">
      <alignment horizontal="center" vertical="center"/>
    </xf>
    <xf numFmtId="4" fontId="12" fillId="12" borderId="2" xfId="18" applyNumberFormat="1" applyFont="1" applyFill="1" applyBorder="1" applyAlignment="1">
      <alignment horizontal="center" vertical="center" wrapText="1"/>
    </xf>
    <xf numFmtId="0" fontId="0" fillId="12" borderId="0" xfId="0" applyFill="1"/>
    <xf numFmtId="0" fontId="12" fillId="0" borderId="2" xfId="0" applyFont="1" applyFill="1" applyBorder="1" applyAlignment="1">
      <alignment horizontal="center" vertical="center" wrapText="1"/>
    </xf>
    <xf numFmtId="0" fontId="12" fillId="16" borderId="2" xfId="0" applyFont="1" applyFill="1" applyBorder="1"/>
    <xf numFmtId="0" fontId="12" fillId="0" borderId="2" xfId="0" applyFont="1" applyBorder="1"/>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9"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0">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1</xdr:col>
      <xdr:colOff>273897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24"/>
  <sheetViews>
    <sheetView tabSelected="1" view="pageBreakPreview" zoomScale="60" zoomScaleNormal="66" workbookViewId="0">
      <pane ySplit="3" topLeftCell="A4" activePane="bottomLeft" state="frozen"/>
      <selection pane="bottomLeft" activeCell="H3" sqref="H3"/>
    </sheetView>
  </sheetViews>
  <sheetFormatPr baseColWidth="10" defaultRowHeight="15" x14ac:dyDescent="0.25"/>
  <cols>
    <col min="1" max="2" width="22.7109375" customWidth="1"/>
    <col min="3" max="3" width="18.7109375" hidden="1" customWidth="1"/>
    <col min="4" max="4" width="18.28515625" hidden="1" customWidth="1"/>
    <col min="5" max="5" width="12.28515625" hidden="1" customWidth="1"/>
    <col min="6" max="6" width="17.85546875" hidden="1" customWidth="1"/>
    <col min="7" max="7" width="38.28515625" hidden="1" customWidth="1"/>
    <col min="8" max="8" width="27" customWidth="1"/>
    <col min="9" max="9" width="63.42578125" customWidth="1"/>
    <col min="10" max="10" width="38.42578125" customWidth="1"/>
    <col min="11" max="11" width="17.28515625" customWidth="1"/>
    <col min="12" max="12" width="14.28515625" customWidth="1"/>
    <col min="13" max="13" width="11" style="2" customWidth="1"/>
    <col min="14" max="14" width="12.28515625" style="2" customWidth="1"/>
    <col min="15" max="15" width="8.7109375" style="2" customWidth="1"/>
    <col min="16" max="16" width="9.42578125" style="2" customWidth="1"/>
    <col min="17" max="17" width="31.28515625" style="2" customWidth="1"/>
    <col min="18" max="18" width="12.7109375" style="2" customWidth="1"/>
    <col min="19" max="19" width="14.28515625" style="2" customWidth="1"/>
    <col min="20" max="21" width="12.7109375" style="2" customWidth="1"/>
    <col min="22" max="22" width="15.140625" style="2" bestFit="1" customWidth="1"/>
    <col min="23" max="23" width="14.7109375" style="2" bestFit="1" customWidth="1"/>
    <col min="24" max="25" width="16.28515625" style="2" customWidth="1"/>
    <col min="26" max="27" width="9.28515625" style="2" customWidth="1"/>
    <col min="28" max="28" width="16.140625" style="2" customWidth="1"/>
    <col min="29" max="29" width="18.7109375" style="1" customWidth="1"/>
    <col min="30" max="31" width="9" customWidth="1"/>
    <col min="32" max="35" width="8.7109375" customWidth="1"/>
    <col min="36" max="39" width="9.28515625" customWidth="1"/>
    <col min="40" max="42" width="15.5703125" bestFit="1" customWidth="1"/>
  </cols>
  <sheetData>
    <row r="1" spans="1:42" ht="67.349999999999994" customHeight="1" x14ac:dyDescent="0.25">
      <c r="A1" s="27"/>
      <c r="B1" s="27"/>
      <c r="C1" s="24"/>
      <c r="D1" s="47" t="s">
        <v>116</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row>
    <row r="2" spans="1:42" ht="58.5" customHeight="1" x14ac:dyDescent="0.3">
      <c r="A2" s="76"/>
      <c r="B2" s="76"/>
      <c r="C2" s="77"/>
      <c r="D2" s="91" t="s">
        <v>34</v>
      </c>
      <c r="E2" s="92"/>
      <c r="F2" s="92"/>
      <c r="G2" s="92"/>
      <c r="H2" s="92"/>
      <c r="I2" s="92"/>
      <c r="J2" s="92"/>
      <c r="K2" s="92"/>
      <c r="L2" s="92"/>
      <c r="M2" s="92"/>
      <c r="N2" s="92"/>
      <c r="O2" s="92"/>
      <c r="P2" s="92"/>
      <c r="Q2" s="93"/>
      <c r="R2" s="94" t="s">
        <v>27</v>
      </c>
      <c r="S2" s="95"/>
      <c r="T2" s="95"/>
      <c r="U2" s="95"/>
      <c r="V2" s="95"/>
      <c r="W2" s="95"/>
      <c r="X2" s="85" t="s">
        <v>0</v>
      </c>
      <c r="Y2" s="86"/>
      <c r="Z2" s="86"/>
      <c r="AA2" s="87"/>
      <c r="AB2" s="88" t="s">
        <v>1</v>
      </c>
      <c r="AC2" s="89"/>
      <c r="AD2" s="89"/>
      <c r="AE2" s="90"/>
      <c r="AF2" s="78" t="s">
        <v>2</v>
      </c>
      <c r="AG2" s="79"/>
      <c r="AH2" s="79"/>
      <c r="AI2" s="80"/>
      <c r="AJ2" s="81" t="s">
        <v>3</v>
      </c>
      <c r="AK2" s="82"/>
      <c r="AL2" s="82"/>
      <c r="AM2" s="83"/>
      <c r="AN2" s="84" t="s">
        <v>26</v>
      </c>
      <c r="AO2" s="84"/>
      <c r="AP2" s="84"/>
    </row>
    <row r="3" spans="1:42" s="3" customFormat="1" ht="147.75" customHeight="1" x14ac:dyDescent="0.25">
      <c r="A3" s="44" t="s">
        <v>105</v>
      </c>
      <c r="B3" s="45" t="s">
        <v>106</v>
      </c>
      <c r="C3" s="30" t="s">
        <v>38</v>
      </c>
      <c r="D3" s="31" t="s">
        <v>43</v>
      </c>
      <c r="E3" s="31" t="s">
        <v>44</v>
      </c>
      <c r="F3" s="31" t="s">
        <v>69</v>
      </c>
      <c r="G3" s="31" t="s">
        <v>45</v>
      </c>
      <c r="H3" s="32" t="s">
        <v>46</v>
      </c>
      <c r="I3" s="31" t="s">
        <v>48</v>
      </c>
      <c r="J3" s="31" t="s">
        <v>47</v>
      </c>
      <c r="K3" s="31" t="s">
        <v>70</v>
      </c>
      <c r="L3" s="33" t="s">
        <v>49</v>
      </c>
      <c r="M3" s="33" t="s">
        <v>50</v>
      </c>
      <c r="N3" s="33" t="s">
        <v>51</v>
      </c>
      <c r="O3" s="33" t="s">
        <v>52</v>
      </c>
      <c r="P3" s="33" t="s">
        <v>53</v>
      </c>
      <c r="Q3" s="33" t="s">
        <v>54</v>
      </c>
      <c r="R3" s="34" t="s">
        <v>55</v>
      </c>
      <c r="S3" s="35" t="s">
        <v>82</v>
      </c>
      <c r="T3" s="35" t="s">
        <v>83</v>
      </c>
      <c r="U3" s="35" t="s">
        <v>84</v>
      </c>
      <c r="V3" s="34" t="s">
        <v>56</v>
      </c>
      <c r="W3" s="34" t="s">
        <v>57</v>
      </c>
      <c r="X3" s="36" t="s">
        <v>58</v>
      </c>
      <c r="Y3" s="36" t="s">
        <v>59</v>
      </c>
      <c r="Z3" s="36" t="s">
        <v>60</v>
      </c>
      <c r="AA3" s="36" t="s">
        <v>61</v>
      </c>
      <c r="AB3" s="37" t="s">
        <v>58</v>
      </c>
      <c r="AC3" s="37" t="s">
        <v>59</v>
      </c>
      <c r="AD3" s="37" t="s">
        <v>60</v>
      </c>
      <c r="AE3" s="37" t="s">
        <v>61</v>
      </c>
      <c r="AF3" s="38" t="s">
        <v>58</v>
      </c>
      <c r="AG3" s="38" t="s">
        <v>59</v>
      </c>
      <c r="AH3" s="38" t="s">
        <v>60</v>
      </c>
      <c r="AI3" s="38" t="s">
        <v>61</v>
      </c>
      <c r="AJ3" s="39" t="s">
        <v>58</v>
      </c>
      <c r="AK3" s="39" t="s">
        <v>59</v>
      </c>
      <c r="AL3" s="39" t="s">
        <v>60</v>
      </c>
      <c r="AM3" s="39" t="s">
        <v>61</v>
      </c>
      <c r="AN3" s="34" t="s">
        <v>62</v>
      </c>
      <c r="AO3" s="34" t="s">
        <v>63</v>
      </c>
      <c r="AP3" s="40" t="s">
        <v>61</v>
      </c>
    </row>
    <row r="4" spans="1:42" ht="336.75" customHeight="1" x14ac:dyDescent="0.25">
      <c r="A4" s="59" t="s">
        <v>212</v>
      </c>
      <c r="B4" s="60" t="s">
        <v>213</v>
      </c>
      <c r="C4" s="26" t="s">
        <v>214</v>
      </c>
      <c r="D4" s="14" t="s">
        <v>238</v>
      </c>
      <c r="E4" s="6" t="s">
        <v>37</v>
      </c>
      <c r="F4" s="75" t="s">
        <v>254</v>
      </c>
      <c r="G4" s="6" t="s">
        <v>239</v>
      </c>
      <c r="H4" s="25" t="s">
        <v>228</v>
      </c>
      <c r="I4" s="25" t="s">
        <v>229</v>
      </c>
      <c r="J4" s="25" t="s">
        <v>230</v>
      </c>
      <c r="K4" s="25" t="s">
        <v>121</v>
      </c>
      <c r="L4" s="6" t="s">
        <v>190</v>
      </c>
      <c r="M4" s="6" t="s">
        <v>22</v>
      </c>
      <c r="N4" s="6" t="s">
        <v>5</v>
      </c>
      <c r="O4" s="56">
        <v>13982</v>
      </c>
      <c r="P4" s="6">
        <v>2024</v>
      </c>
      <c r="Q4" s="6" t="s">
        <v>240</v>
      </c>
      <c r="R4" s="6" t="s">
        <v>120</v>
      </c>
      <c r="S4" s="19" t="s">
        <v>231</v>
      </c>
      <c r="T4" s="19" t="s">
        <v>232</v>
      </c>
      <c r="U4" s="19" t="s">
        <v>233</v>
      </c>
      <c r="V4" s="57">
        <v>30390</v>
      </c>
      <c r="W4" s="18">
        <v>29390</v>
      </c>
      <c r="X4" s="14">
        <v>0</v>
      </c>
      <c r="Y4" s="14">
        <v>0</v>
      </c>
      <c r="Z4" s="15">
        <v>0</v>
      </c>
      <c r="AA4" s="16"/>
      <c r="AB4" s="14">
        <v>0</v>
      </c>
      <c r="AC4" s="14">
        <v>0</v>
      </c>
      <c r="AD4" s="15">
        <v>0</v>
      </c>
      <c r="AE4" s="16"/>
      <c r="AF4" s="14"/>
      <c r="AG4" s="14"/>
      <c r="AH4" s="15"/>
      <c r="AI4" s="16"/>
      <c r="AJ4" s="14"/>
      <c r="AK4" s="14"/>
      <c r="AL4" s="15"/>
      <c r="AM4" s="16"/>
      <c r="AN4" s="52">
        <f>Y4</f>
        <v>0</v>
      </c>
      <c r="AO4" s="55">
        <f>AN4/W4</f>
        <v>0</v>
      </c>
      <c r="AP4" s="53">
        <f>IF(Z4="","",IF(Z4&gt;1.3,"Rojo",IF($R4="Ascendente",IF(AND(Z4=0,Z4=0),0,IF(AND(Z4&lt;=$S4,Z4&gt;0),"Rojo",IF(AND(Z4&gt;$S4,Z4&lt;=$T4),"Amarillo",IF(AND(Z4&gt;$T4,Z4&lt;=$U4),"Verde")))),IF($R4="Descendente",IF(AND(Z4&gt;=$U4,Z4&lt;$T4),"Verde",IF(AND(Z4&gt;=$T4,Z4&lt;$S4),"Amarillo",IF(AND(Z4&gt;=$S4,Z4&gt;1.3),"Rojo",0)))))))</f>
        <v>0</v>
      </c>
    </row>
    <row r="5" spans="1:42" ht="282.75" customHeight="1" x14ac:dyDescent="0.25">
      <c r="A5" s="59" t="s">
        <v>212</v>
      </c>
      <c r="B5" s="60" t="s">
        <v>213</v>
      </c>
      <c r="C5" s="26" t="s">
        <v>214</v>
      </c>
      <c r="D5" s="14" t="s">
        <v>238</v>
      </c>
      <c r="E5" s="6" t="s">
        <v>117</v>
      </c>
      <c r="F5" s="75" t="s">
        <v>255</v>
      </c>
      <c r="G5" s="58" t="s">
        <v>237</v>
      </c>
      <c r="H5" s="25" t="s">
        <v>234</v>
      </c>
      <c r="I5" s="6" t="s">
        <v>235</v>
      </c>
      <c r="J5" s="25" t="s">
        <v>118</v>
      </c>
      <c r="K5" s="25" t="s">
        <v>121</v>
      </c>
      <c r="L5" s="6" t="s">
        <v>190</v>
      </c>
      <c r="M5" s="6" t="s">
        <v>22</v>
      </c>
      <c r="N5" s="6" t="s">
        <v>5</v>
      </c>
      <c r="O5" s="6">
        <v>10290</v>
      </c>
      <c r="P5" s="6">
        <v>2024</v>
      </c>
      <c r="Q5" s="6" t="s">
        <v>241</v>
      </c>
      <c r="R5" s="6" t="s">
        <v>120</v>
      </c>
      <c r="S5" s="19" t="s">
        <v>231</v>
      </c>
      <c r="T5" s="19" t="s">
        <v>232</v>
      </c>
      <c r="U5" s="19" t="s">
        <v>233</v>
      </c>
      <c r="V5" s="57">
        <v>22557</v>
      </c>
      <c r="W5" s="18">
        <v>10290</v>
      </c>
      <c r="X5" s="14">
        <v>0</v>
      </c>
      <c r="Y5" s="14">
        <v>0</v>
      </c>
      <c r="Z5" s="15">
        <v>0</v>
      </c>
      <c r="AA5" s="16"/>
      <c r="AB5" s="14">
        <v>0</v>
      </c>
      <c r="AC5" s="14">
        <v>0</v>
      </c>
      <c r="AD5" s="15">
        <v>0</v>
      </c>
      <c r="AE5" s="16"/>
      <c r="AF5" s="14"/>
      <c r="AG5" s="14"/>
      <c r="AH5" s="15"/>
      <c r="AI5" s="16"/>
      <c r="AJ5" s="14"/>
      <c r="AK5" s="14"/>
      <c r="AL5" s="15"/>
      <c r="AM5" s="16"/>
      <c r="AN5" s="52">
        <f>Y5</f>
        <v>0</v>
      </c>
      <c r="AO5" s="55">
        <f>AN5/W5</f>
        <v>0</v>
      </c>
      <c r="AP5" s="53">
        <f t="shared" ref="AP5:AP9" si="0">IF(Z5="","",IF(Z5&gt;1.3,"Rojo",IF($R5="Ascendente",IF(AND(Z5=0,Z5=0),0,IF(AND(Z5&lt;=$S5,Z5&gt;0),"Rojo",IF(AND(Z5&gt;$S5,Z5&lt;=$T5),"Amarillo",IF(AND(Z5&gt;$T5,Z5&lt;=$U5),"Verde")))),IF($R5="Descendente",IF(AND(Z5&gt;=$U5,Z5&lt;$T5),"Verde",IF(AND(Z5&gt;=$T5,Z5&lt;$S5),"Amarillo",IF(AND(Z5&gt;=$S5,Z5&gt;1.3),"Rojo",0)))))))</f>
        <v>0</v>
      </c>
    </row>
    <row r="6" spans="1:42" ht="139.9" customHeight="1" x14ac:dyDescent="0.25">
      <c r="A6" s="59" t="s">
        <v>212</v>
      </c>
      <c r="B6" s="60" t="s">
        <v>213</v>
      </c>
      <c r="C6" s="26" t="s">
        <v>214</v>
      </c>
      <c r="D6" s="6" t="s">
        <v>215</v>
      </c>
      <c r="E6" s="62" t="s">
        <v>86</v>
      </c>
      <c r="F6" s="6" t="s">
        <v>123</v>
      </c>
      <c r="G6" s="63" t="s">
        <v>123</v>
      </c>
      <c r="H6" s="63" t="s">
        <v>161</v>
      </c>
      <c r="I6" s="64" t="s">
        <v>216</v>
      </c>
      <c r="J6" s="65" t="s">
        <v>124</v>
      </c>
      <c r="K6" s="14" t="s">
        <v>121</v>
      </c>
      <c r="L6" s="14" t="s">
        <v>190</v>
      </c>
      <c r="M6" s="14" t="s">
        <v>22</v>
      </c>
      <c r="N6" s="14" t="s">
        <v>193</v>
      </c>
      <c r="O6" s="14">
        <v>1450</v>
      </c>
      <c r="P6" s="6">
        <v>2024</v>
      </c>
      <c r="Q6" s="14" t="s">
        <v>194</v>
      </c>
      <c r="R6" s="14" t="s">
        <v>120</v>
      </c>
      <c r="S6" s="19" t="s">
        <v>231</v>
      </c>
      <c r="T6" s="19" t="s">
        <v>232</v>
      </c>
      <c r="U6" s="19" t="s">
        <v>233</v>
      </c>
      <c r="V6" s="51">
        <v>1500</v>
      </c>
      <c r="W6" s="48">
        <v>1500</v>
      </c>
      <c r="X6" s="14">
        <v>0</v>
      </c>
      <c r="Y6" s="14">
        <v>0</v>
      </c>
      <c r="Z6" s="15">
        <v>0</v>
      </c>
      <c r="AA6" s="16"/>
      <c r="AB6" s="14">
        <v>0</v>
      </c>
      <c r="AC6" s="14">
        <v>0</v>
      </c>
      <c r="AD6" s="15">
        <v>0</v>
      </c>
      <c r="AE6" s="16"/>
      <c r="AF6" s="14"/>
      <c r="AG6" s="14"/>
      <c r="AH6" s="15"/>
      <c r="AI6" s="16"/>
      <c r="AJ6" s="14"/>
      <c r="AK6" s="14"/>
      <c r="AL6" s="15"/>
      <c r="AM6" s="16"/>
      <c r="AN6" s="52">
        <f>Y6</f>
        <v>0</v>
      </c>
      <c r="AO6" s="55">
        <f>AN6/W6</f>
        <v>0</v>
      </c>
      <c r="AP6" s="53">
        <f t="shared" si="0"/>
        <v>0</v>
      </c>
    </row>
    <row r="7" spans="1:42" ht="139.9" customHeight="1" x14ac:dyDescent="0.25">
      <c r="A7" s="59" t="s">
        <v>212</v>
      </c>
      <c r="B7" s="60" t="s">
        <v>213</v>
      </c>
      <c r="C7" s="26" t="s">
        <v>214</v>
      </c>
      <c r="D7" s="6" t="s">
        <v>215</v>
      </c>
      <c r="E7" s="62" t="s">
        <v>125</v>
      </c>
      <c r="F7" s="6" t="s">
        <v>123</v>
      </c>
      <c r="G7" s="63" t="s">
        <v>127</v>
      </c>
      <c r="H7" s="63" t="s">
        <v>143</v>
      </c>
      <c r="I7" s="64" t="s">
        <v>217</v>
      </c>
      <c r="J7" s="65" t="s">
        <v>162</v>
      </c>
      <c r="K7" s="67" t="s">
        <v>121</v>
      </c>
      <c r="L7" s="48" t="s">
        <v>119</v>
      </c>
      <c r="M7" s="14" t="s">
        <v>22</v>
      </c>
      <c r="N7" s="14" t="s">
        <v>193</v>
      </c>
      <c r="O7" s="14">
        <v>710</v>
      </c>
      <c r="P7" s="6">
        <v>2024</v>
      </c>
      <c r="Q7" s="14" t="s">
        <v>195</v>
      </c>
      <c r="R7" s="67" t="s">
        <v>120</v>
      </c>
      <c r="S7" s="19" t="s">
        <v>231</v>
      </c>
      <c r="T7" s="19" t="s">
        <v>232</v>
      </c>
      <c r="U7" s="19" t="s">
        <v>233</v>
      </c>
      <c r="V7" s="67">
        <v>824</v>
      </c>
      <c r="W7" s="49">
        <v>824</v>
      </c>
      <c r="X7" s="14">
        <v>0</v>
      </c>
      <c r="Y7" s="14">
        <v>0</v>
      </c>
      <c r="Z7" s="15">
        <v>0</v>
      </c>
      <c r="AA7" s="16"/>
      <c r="AB7" s="14">
        <v>0</v>
      </c>
      <c r="AC7" s="14">
        <v>0</v>
      </c>
      <c r="AD7" s="15">
        <v>0</v>
      </c>
      <c r="AE7" s="16"/>
      <c r="AF7" s="14"/>
      <c r="AG7" s="14"/>
      <c r="AH7" s="15"/>
      <c r="AI7" s="16"/>
      <c r="AJ7" s="14"/>
      <c r="AK7" s="14"/>
      <c r="AL7" s="15"/>
      <c r="AM7" s="16"/>
      <c r="AN7" s="52">
        <f t="shared" ref="AN7" si="1">Y7</f>
        <v>0</v>
      </c>
      <c r="AO7" s="55">
        <f t="shared" ref="AO7:AO22" si="2">AN7/W7</f>
        <v>0</v>
      </c>
      <c r="AP7" s="53">
        <f t="shared" si="0"/>
        <v>0</v>
      </c>
    </row>
    <row r="8" spans="1:42" ht="139.9" customHeight="1" x14ac:dyDescent="0.25">
      <c r="A8" s="59" t="s">
        <v>212</v>
      </c>
      <c r="B8" s="60" t="s">
        <v>213</v>
      </c>
      <c r="C8" s="26" t="s">
        <v>214</v>
      </c>
      <c r="D8" s="6" t="s">
        <v>215</v>
      </c>
      <c r="E8" s="62" t="s">
        <v>125</v>
      </c>
      <c r="F8" s="29" t="s">
        <v>123</v>
      </c>
      <c r="G8" s="63" t="s">
        <v>128</v>
      </c>
      <c r="H8" s="63" t="s">
        <v>144</v>
      </c>
      <c r="I8" s="68" t="s">
        <v>218</v>
      </c>
      <c r="J8" s="65" t="s">
        <v>163</v>
      </c>
      <c r="K8" s="67" t="s">
        <v>121</v>
      </c>
      <c r="L8" s="48" t="s">
        <v>119</v>
      </c>
      <c r="M8" s="14" t="s">
        <v>22</v>
      </c>
      <c r="N8" s="14" t="s">
        <v>193</v>
      </c>
      <c r="O8" s="14">
        <v>1150</v>
      </c>
      <c r="P8" s="6">
        <v>2024</v>
      </c>
      <c r="Q8" s="14" t="s">
        <v>196</v>
      </c>
      <c r="R8" s="67" t="s">
        <v>120</v>
      </c>
      <c r="S8" s="19" t="s">
        <v>231</v>
      </c>
      <c r="T8" s="19" t="s">
        <v>232</v>
      </c>
      <c r="U8" s="19" t="s">
        <v>233</v>
      </c>
      <c r="V8" s="67">
        <v>1650</v>
      </c>
      <c r="W8" s="49">
        <v>1650</v>
      </c>
      <c r="X8" s="14">
        <v>500</v>
      </c>
      <c r="Y8" s="14">
        <v>500</v>
      </c>
      <c r="Z8" s="15">
        <f>Y8/X8</f>
        <v>1</v>
      </c>
      <c r="AA8" s="16" t="s">
        <v>122</v>
      </c>
      <c r="AB8" s="14">
        <v>450</v>
      </c>
      <c r="AC8" s="14">
        <v>450</v>
      </c>
      <c r="AD8" s="15">
        <f>AC8/AB8</f>
        <v>1</v>
      </c>
      <c r="AE8" s="16" t="s">
        <v>122</v>
      </c>
      <c r="AF8" s="14"/>
      <c r="AG8" s="14"/>
      <c r="AH8" s="15"/>
      <c r="AI8" s="16"/>
      <c r="AJ8" s="14"/>
      <c r="AK8" s="14"/>
      <c r="AL8" s="15"/>
      <c r="AM8" s="16"/>
      <c r="AN8" s="52">
        <f>Y8+AC8</f>
        <v>950</v>
      </c>
      <c r="AO8" s="55">
        <f>AN8/W8</f>
        <v>0.5757575757575758</v>
      </c>
      <c r="AP8" s="53" t="s">
        <v>122</v>
      </c>
    </row>
    <row r="9" spans="1:42" ht="139.9" customHeight="1" x14ac:dyDescent="0.25">
      <c r="A9" s="59" t="s">
        <v>212</v>
      </c>
      <c r="B9" s="60" t="s">
        <v>213</v>
      </c>
      <c r="C9" s="26" t="s">
        <v>214</v>
      </c>
      <c r="D9" s="6" t="s">
        <v>215</v>
      </c>
      <c r="E9" s="62" t="s">
        <v>125</v>
      </c>
      <c r="F9" s="6" t="s">
        <v>123</v>
      </c>
      <c r="G9" s="63" t="s">
        <v>129</v>
      </c>
      <c r="H9" s="63" t="s">
        <v>145</v>
      </c>
      <c r="I9" s="64" t="s">
        <v>219</v>
      </c>
      <c r="J9" s="65" t="s">
        <v>164</v>
      </c>
      <c r="K9" s="67" t="s">
        <v>121</v>
      </c>
      <c r="L9" s="14" t="s">
        <v>119</v>
      </c>
      <c r="M9" s="14" t="s">
        <v>22</v>
      </c>
      <c r="N9" s="14" t="s">
        <v>193</v>
      </c>
      <c r="O9" s="14">
        <v>1065</v>
      </c>
      <c r="P9" s="6">
        <v>2024</v>
      </c>
      <c r="Q9" s="14" t="s">
        <v>197</v>
      </c>
      <c r="R9" s="67" t="s">
        <v>120</v>
      </c>
      <c r="S9" s="19" t="s">
        <v>231</v>
      </c>
      <c r="T9" s="19" t="s">
        <v>232</v>
      </c>
      <c r="U9" s="19" t="s">
        <v>233</v>
      </c>
      <c r="V9" s="61">
        <v>1210</v>
      </c>
      <c r="W9" s="49">
        <v>1210</v>
      </c>
      <c r="X9" s="14">
        <v>0</v>
      </c>
      <c r="Y9" s="14">
        <v>0</v>
      </c>
      <c r="Z9" s="15">
        <v>0</v>
      </c>
      <c r="AA9" s="16"/>
      <c r="AB9" s="14">
        <v>0</v>
      </c>
      <c r="AC9" s="14">
        <v>0</v>
      </c>
      <c r="AD9" s="15">
        <v>0</v>
      </c>
      <c r="AE9" s="16"/>
      <c r="AF9" s="14"/>
      <c r="AG9" s="14"/>
      <c r="AH9" s="15"/>
      <c r="AI9" s="16"/>
      <c r="AJ9" s="14"/>
      <c r="AK9" s="14"/>
      <c r="AL9" s="15"/>
      <c r="AM9" s="16"/>
      <c r="AN9" s="52">
        <f t="shared" ref="AN9:AN23" si="3">Y9+AC9</f>
        <v>0</v>
      </c>
      <c r="AO9" s="55">
        <f t="shared" si="2"/>
        <v>0</v>
      </c>
      <c r="AP9" s="53">
        <f t="shared" si="0"/>
        <v>0</v>
      </c>
    </row>
    <row r="10" spans="1:42" ht="139.9" customHeight="1" x14ac:dyDescent="0.25">
      <c r="A10" s="59" t="s">
        <v>212</v>
      </c>
      <c r="B10" s="60" t="s">
        <v>213</v>
      </c>
      <c r="C10" s="26" t="s">
        <v>214</v>
      </c>
      <c r="D10" s="6" t="s">
        <v>215</v>
      </c>
      <c r="E10" s="62" t="s">
        <v>126</v>
      </c>
      <c r="F10" s="14" t="s">
        <v>130</v>
      </c>
      <c r="G10" s="63" t="s">
        <v>130</v>
      </c>
      <c r="H10" s="63" t="s">
        <v>146</v>
      </c>
      <c r="I10" s="64" t="s">
        <v>220</v>
      </c>
      <c r="J10" s="65" t="s">
        <v>165</v>
      </c>
      <c r="K10" s="67" t="s">
        <v>179</v>
      </c>
      <c r="L10" s="69" t="s">
        <v>190</v>
      </c>
      <c r="M10" s="14" t="s">
        <v>191</v>
      </c>
      <c r="N10" s="14" t="s">
        <v>193</v>
      </c>
      <c r="O10" s="14">
        <v>127</v>
      </c>
      <c r="P10" s="14">
        <v>2024</v>
      </c>
      <c r="Q10" s="14" t="s">
        <v>198</v>
      </c>
      <c r="R10" s="67" t="s">
        <v>120</v>
      </c>
      <c r="S10" s="19" t="s">
        <v>231</v>
      </c>
      <c r="T10" s="19" t="s">
        <v>232</v>
      </c>
      <c r="U10" s="19" t="s">
        <v>233</v>
      </c>
      <c r="V10" s="67">
        <v>103</v>
      </c>
      <c r="W10" s="49">
        <v>103</v>
      </c>
      <c r="X10" s="14">
        <v>0</v>
      </c>
      <c r="Y10" s="14">
        <v>0</v>
      </c>
      <c r="Z10" s="15">
        <v>0</v>
      </c>
      <c r="AA10" s="16"/>
      <c r="AB10" s="14">
        <v>3</v>
      </c>
      <c r="AC10" s="14">
        <v>3</v>
      </c>
      <c r="AD10" s="15">
        <f>AC10/AB10</f>
        <v>1</v>
      </c>
      <c r="AE10" s="16" t="s">
        <v>122</v>
      </c>
      <c r="AF10" s="14"/>
      <c r="AG10" s="14"/>
      <c r="AH10" s="15"/>
      <c r="AI10" s="16"/>
      <c r="AJ10" s="14"/>
      <c r="AK10" s="14"/>
      <c r="AL10" s="15"/>
      <c r="AM10" s="16"/>
      <c r="AN10" s="52">
        <f t="shared" si="3"/>
        <v>3</v>
      </c>
      <c r="AO10" s="55">
        <f>AN10/W10</f>
        <v>2.9126213592233011E-2</v>
      </c>
      <c r="AP10" s="53" t="s">
        <v>122</v>
      </c>
    </row>
    <row r="11" spans="1:42" ht="139.9" customHeight="1" x14ac:dyDescent="0.25">
      <c r="A11" s="59" t="s">
        <v>212</v>
      </c>
      <c r="B11" s="60" t="s">
        <v>213</v>
      </c>
      <c r="C11" s="26" t="s">
        <v>214</v>
      </c>
      <c r="D11" s="6" t="s">
        <v>215</v>
      </c>
      <c r="E11" s="62" t="s">
        <v>125</v>
      </c>
      <c r="F11" s="6" t="s">
        <v>130</v>
      </c>
      <c r="G11" s="63" t="s">
        <v>242</v>
      </c>
      <c r="H11" s="63" t="s">
        <v>147</v>
      </c>
      <c r="I11" s="64" t="s">
        <v>221</v>
      </c>
      <c r="J11" s="65" t="s">
        <v>166</v>
      </c>
      <c r="K11" s="67" t="s">
        <v>180</v>
      </c>
      <c r="L11" s="14" t="s">
        <v>119</v>
      </c>
      <c r="M11" s="14" t="s">
        <v>22</v>
      </c>
      <c r="N11" s="14" t="s">
        <v>193</v>
      </c>
      <c r="O11" s="14">
        <v>24</v>
      </c>
      <c r="P11" s="6">
        <v>2024</v>
      </c>
      <c r="Q11" s="14" t="s">
        <v>199</v>
      </c>
      <c r="R11" s="67" t="s">
        <v>120</v>
      </c>
      <c r="S11" s="19" t="s">
        <v>231</v>
      </c>
      <c r="T11" s="19" t="s">
        <v>232</v>
      </c>
      <c r="U11" s="19" t="s">
        <v>233</v>
      </c>
      <c r="V11" s="67">
        <v>24</v>
      </c>
      <c r="W11" s="49">
        <v>24</v>
      </c>
      <c r="X11" s="14">
        <v>8</v>
      </c>
      <c r="Y11" s="14">
        <v>8</v>
      </c>
      <c r="Z11" s="15">
        <f>Y11/X11</f>
        <v>1</v>
      </c>
      <c r="AA11" s="16" t="s">
        <v>122</v>
      </c>
      <c r="AB11" s="14">
        <v>7</v>
      </c>
      <c r="AC11" s="14">
        <v>8</v>
      </c>
      <c r="AD11" s="15">
        <f>AC11/AB11</f>
        <v>1.1428571428571428</v>
      </c>
      <c r="AE11" s="16" t="s">
        <v>122</v>
      </c>
      <c r="AF11" s="14"/>
      <c r="AG11" s="14"/>
      <c r="AH11" s="15"/>
      <c r="AI11" s="16"/>
      <c r="AJ11" s="14"/>
      <c r="AK11" s="14"/>
      <c r="AL11" s="15"/>
      <c r="AM11" s="16"/>
      <c r="AN11" s="52">
        <f>Y11+AC11</f>
        <v>16</v>
      </c>
      <c r="AO11" s="55">
        <f>AN11/W11</f>
        <v>0.66666666666666663</v>
      </c>
      <c r="AP11" s="53" t="s">
        <v>122</v>
      </c>
    </row>
    <row r="12" spans="1:42" ht="198" customHeight="1" x14ac:dyDescent="0.25">
      <c r="A12" s="59" t="s">
        <v>212</v>
      </c>
      <c r="B12" s="60" t="s">
        <v>213</v>
      </c>
      <c r="C12" s="26" t="s">
        <v>214</v>
      </c>
      <c r="D12" s="6" t="s">
        <v>215</v>
      </c>
      <c r="E12" s="62" t="s">
        <v>125</v>
      </c>
      <c r="F12" s="6" t="s">
        <v>130</v>
      </c>
      <c r="G12" s="63" t="s">
        <v>131</v>
      </c>
      <c r="H12" s="63" t="s">
        <v>148</v>
      </c>
      <c r="I12" s="64" t="s">
        <v>222</v>
      </c>
      <c r="J12" s="65" t="s">
        <v>167</v>
      </c>
      <c r="K12" s="67" t="s">
        <v>181</v>
      </c>
      <c r="L12" s="14" t="s">
        <v>119</v>
      </c>
      <c r="M12" s="14" t="s">
        <v>22</v>
      </c>
      <c r="N12" s="14" t="s">
        <v>193</v>
      </c>
      <c r="O12" s="14">
        <v>230</v>
      </c>
      <c r="P12" s="14">
        <v>2024</v>
      </c>
      <c r="Q12" s="14" t="s">
        <v>200</v>
      </c>
      <c r="R12" s="67" t="s">
        <v>120</v>
      </c>
      <c r="S12" s="19" t="s">
        <v>231</v>
      </c>
      <c r="T12" s="19" t="s">
        <v>232</v>
      </c>
      <c r="U12" s="19" t="s">
        <v>233</v>
      </c>
      <c r="V12" s="67">
        <v>203</v>
      </c>
      <c r="W12" s="49">
        <v>203</v>
      </c>
      <c r="X12" s="14">
        <v>75</v>
      </c>
      <c r="Y12" s="14">
        <v>75</v>
      </c>
      <c r="Z12" s="15">
        <f>Y12/X12</f>
        <v>1</v>
      </c>
      <c r="AA12" s="16" t="s">
        <v>122</v>
      </c>
      <c r="AB12" s="14">
        <v>95</v>
      </c>
      <c r="AC12" s="14">
        <v>95</v>
      </c>
      <c r="AD12" s="15">
        <f t="shared" ref="AD12:AD24" si="4">AC12/AB12</f>
        <v>1</v>
      </c>
      <c r="AE12" s="16" t="s">
        <v>122</v>
      </c>
      <c r="AF12" s="14"/>
      <c r="AG12" s="14"/>
      <c r="AH12" s="15"/>
      <c r="AI12" s="16"/>
      <c r="AJ12" s="14"/>
      <c r="AK12" s="14"/>
      <c r="AL12" s="15"/>
      <c r="AM12" s="16"/>
      <c r="AN12" s="52">
        <f>Y12+AC12</f>
        <v>170</v>
      </c>
      <c r="AO12" s="55">
        <f>AN12/W12</f>
        <v>0.83743842364532017</v>
      </c>
      <c r="AP12" s="53" t="s">
        <v>122</v>
      </c>
    </row>
    <row r="13" spans="1:42" ht="139.9" customHeight="1" x14ac:dyDescent="0.25">
      <c r="A13" s="59" t="s">
        <v>212</v>
      </c>
      <c r="B13" s="60" t="s">
        <v>213</v>
      </c>
      <c r="C13" s="26" t="s">
        <v>214</v>
      </c>
      <c r="D13" s="6" t="s">
        <v>215</v>
      </c>
      <c r="E13" s="62" t="s">
        <v>125</v>
      </c>
      <c r="F13" s="6" t="s">
        <v>130</v>
      </c>
      <c r="G13" s="64" t="s">
        <v>132</v>
      </c>
      <c r="H13" s="64" t="s">
        <v>149</v>
      </c>
      <c r="I13" s="64" t="s">
        <v>223</v>
      </c>
      <c r="J13" s="14" t="s">
        <v>168</v>
      </c>
      <c r="K13" s="67" t="s">
        <v>121</v>
      </c>
      <c r="L13" s="48" t="s">
        <v>119</v>
      </c>
      <c r="M13" s="14" t="s">
        <v>22</v>
      </c>
      <c r="N13" s="14" t="s">
        <v>193</v>
      </c>
      <c r="O13" s="14">
        <v>130</v>
      </c>
      <c r="P13" s="14">
        <v>2024</v>
      </c>
      <c r="Q13" s="67" t="s">
        <v>201</v>
      </c>
      <c r="R13" s="67" t="s">
        <v>120</v>
      </c>
      <c r="S13" s="19" t="s">
        <v>231</v>
      </c>
      <c r="T13" s="19" t="s">
        <v>232</v>
      </c>
      <c r="U13" s="19" t="s">
        <v>233</v>
      </c>
      <c r="V13" s="67">
        <v>130</v>
      </c>
      <c r="W13" s="49">
        <v>130</v>
      </c>
      <c r="X13" s="14">
        <v>0</v>
      </c>
      <c r="Y13" s="14">
        <v>0</v>
      </c>
      <c r="Z13" s="15">
        <v>0</v>
      </c>
      <c r="AA13" s="16"/>
      <c r="AB13" s="14">
        <v>0</v>
      </c>
      <c r="AC13" s="14">
        <v>0</v>
      </c>
      <c r="AD13" s="15">
        <v>0</v>
      </c>
      <c r="AE13" s="16"/>
      <c r="AF13" s="14"/>
      <c r="AG13" s="14"/>
      <c r="AH13" s="15"/>
      <c r="AI13" s="16"/>
      <c r="AJ13" s="14"/>
      <c r="AK13" s="14"/>
      <c r="AL13" s="15"/>
      <c r="AM13" s="16"/>
      <c r="AN13" s="52">
        <f t="shared" si="3"/>
        <v>0</v>
      </c>
      <c r="AO13" s="55">
        <f t="shared" si="2"/>
        <v>0</v>
      </c>
      <c r="AP13" s="53">
        <f t="shared" ref="AP13:AP17" si="5">IF(Z13="","",IF(Z13&gt;1.3,"Rojo",IF($R13="Ascendente",IF(AND(Z13=0,Z13=0),0,IF(AND(Z13&lt;=$S13,Z13&gt;0),"Rojo",IF(AND(Z13&gt;$S13,Z13&lt;=$T13),"Amarillo",IF(AND(Z13&gt;$T13,Z13&lt;=$U13),"Verde")))),IF($R13="Descendente",IF(AND(Z13&gt;=$U13,Z13&lt;$T13),"Verde",IF(AND(Z13&gt;=$T13,Z13&lt;$S13),"Amarillo",IF(AND(Z13&gt;=$S13,Z13&gt;1.3),"Rojo",0)))))))</f>
        <v>0</v>
      </c>
    </row>
    <row r="14" spans="1:42" ht="139.9" customHeight="1" x14ac:dyDescent="0.25">
      <c r="A14" s="59" t="s">
        <v>212</v>
      </c>
      <c r="B14" s="60" t="s">
        <v>213</v>
      </c>
      <c r="C14" s="26" t="s">
        <v>214</v>
      </c>
      <c r="D14" s="6" t="s">
        <v>215</v>
      </c>
      <c r="E14" s="62" t="s">
        <v>86</v>
      </c>
      <c r="F14" s="6" t="s">
        <v>244</v>
      </c>
      <c r="G14" s="64" t="s">
        <v>243</v>
      </c>
      <c r="H14" s="64" t="s">
        <v>150</v>
      </c>
      <c r="I14" s="64" t="s">
        <v>224</v>
      </c>
      <c r="J14" s="14" t="s">
        <v>169</v>
      </c>
      <c r="K14" s="67" t="s">
        <v>182</v>
      </c>
      <c r="L14" s="14" t="s">
        <v>190</v>
      </c>
      <c r="M14" s="14" t="s">
        <v>22</v>
      </c>
      <c r="N14" s="14" t="s">
        <v>193</v>
      </c>
      <c r="O14" s="14">
        <v>1</v>
      </c>
      <c r="P14" s="6">
        <v>2024</v>
      </c>
      <c r="Q14" s="67" t="s">
        <v>202</v>
      </c>
      <c r="R14" s="67" t="s">
        <v>120</v>
      </c>
      <c r="S14" s="19" t="s">
        <v>231</v>
      </c>
      <c r="T14" s="19" t="s">
        <v>232</v>
      </c>
      <c r="U14" s="19" t="s">
        <v>233</v>
      </c>
      <c r="V14" s="67">
        <v>1</v>
      </c>
      <c r="W14" s="49">
        <v>1</v>
      </c>
      <c r="X14" s="14">
        <v>0</v>
      </c>
      <c r="Y14" s="14">
        <v>0</v>
      </c>
      <c r="Z14" s="15">
        <v>0</v>
      </c>
      <c r="AA14" s="16"/>
      <c r="AB14" s="14">
        <v>0</v>
      </c>
      <c r="AC14" s="14">
        <v>0</v>
      </c>
      <c r="AD14" s="15">
        <v>0</v>
      </c>
      <c r="AE14" s="16"/>
      <c r="AF14" s="14"/>
      <c r="AG14" s="14"/>
      <c r="AH14" s="15"/>
      <c r="AI14" s="16"/>
      <c r="AJ14" s="14"/>
      <c r="AK14" s="14"/>
      <c r="AL14" s="15"/>
      <c r="AM14" s="16"/>
      <c r="AN14" s="52">
        <f t="shared" si="3"/>
        <v>0</v>
      </c>
      <c r="AO14" s="55">
        <f t="shared" si="2"/>
        <v>0</v>
      </c>
      <c r="AP14" s="53">
        <f t="shared" si="5"/>
        <v>0</v>
      </c>
    </row>
    <row r="15" spans="1:42" ht="139.9" customHeight="1" x14ac:dyDescent="0.25">
      <c r="A15" s="59" t="s">
        <v>212</v>
      </c>
      <c r="B15" s="60" t="s">
        <v>213</v>
      </c>
      <c r="C15" s="26" t="s">
        <v>214</v>
      </c>
      <c r="D15" s="6" t="s">
        <v>215</v>
      </c>
      <c r="E15" s="62" t="s">
        <v>125</v>
      </c>
      <c r="F15" s="6" t="s">
        <v>133</v>
      </c>
      <c r="G15" s="70" t="s">
        <v>134</v>
      </c>
      <c r="H15" s="64" t="s">
        <v>151</v>
      </c>
      <c r="I15" s="64" t="s">
        <v>225</v>
      </c>
      <c r="J15" s="14" t="s">
        <v>245</v>
      </c>
      <c r="K15" s="67" t="s">
        <v>125</v>
      </c>
      <c r="L15" s="14" t="s">
        <v>119</v>
      </c>
      <c r="M15" s="14" t="s">
        <v>22</v>
      </c>
      <c r="N15" s="14" t="s">
        <v>193</v>
      </c>
      <c r="O15" s="67">
        <v>3</v>
      </c>
      <c r="P15" s="6">
        <v>2024</v>
      </c>
      <c r="Q15" s="67" t="s">
        <v>203</v>
      </c>
      <c r="R15" s="67" t="s">
        <v>120</v>
      </c>
      <c r="S15" s="66" t="s">
        <v>231</v>
      </c>
      <c r="T15" s="66" t="s">
        <v>232</v>
      </c>
      <c r="U15" s="66" t="s">
        <v>233</v>
      </c>
      <c r="V15" s="67">
        <v>3</v>
      </c>
      <c r="W15" s="49">
        <v>3</v>
      </c>
      <c r="X15" s="14">
        <v>0</v>
      </c>
      <c r="Y15" s="14">
        <v>0</v>
      </c>
      <c r="Z15" s="15">
        <v>0</v>
      </c>
      <c r="AA15" s="16"/>
      <c r="AB15" s="14">
        <v>1</v>
      </c>
      <c r="AC15" s="14">
        <v>1</v>
      </c>
      <c r="AD15" s="15">
        <f t="shared" si="4"/>
        <v>1</v>
      </c>
      <c r="AE15" s="16" t="s">
        <v>122</v>
      </c>
      <c r="AF15" s="14"/>
      <c r="AG15" s="14"/>
      <c r="AH15" s="15"/>
      <c r="AI15" s="16"/>
      <c r="AJ15" s="14"/>
      <c r="AK15" s="14"/>
      <c r="AL15" s="15"/>
      <c r="AM15" s="16"/>
      <c r="AN15" s="52">
        <f t="shared" si="3"/>
        <v>1</v>
      </c>
      <c r="AO15" s="55">
        <f t="shared" si="2"/>
        <v>0.33333333333333331</v>
      </c>
      <c r="AP15" s="53" t="s">
        <v>122</v>
      </c>
    </row>
    <row r="16" spans="1:42" ht="139.9" customHeight="1" x14ac:dyDescent="0.25">
      <c r="A16" s="59" t="s">
        <v>212</v>
      </c>
      <c r="B16" s="60" t="s">
        <v>213</v>
      </c>
      <c r="C16" s="26" t="s">
        <v>214</v>
      </c>
      <c r="D16" s="6" t="s">
        <v>215</v>
      </c>
      <c r="E16" s="62" t="s">
        <v>86</v>
      </c>
      <c r="F16" s="6" t="s">
        <v>135</v>
      </c>
      <c r="G16" s="64" t="s">
        <v>135</v>
      </c>
      <c r="H16" s="64" t="s">
        <v>152</v>
      </c>
      <c r="I16" s="64" t="s">
        <v>226</v>
      </c>
      <c r="J16" s="14" t="s">
        <v>170</v>
      </c>
      <c r="K16" s="67" t="s">
        <v>183</v>
      </c>
      <c r="L16" s="48" t="s">
        <v>190</v>
      </c>
      <c r="M16" s="14" t="s">
        <v>22</v>
      </c>
      <c r="N16" s="14" t="s">
        <v>193</v>
      </c>
      <c r="O16" s="67">
        <v>5</v>
      </c>
      <c r="P16" s="6">
        <v>2024</v>
      </c>
      <c r="Q16" s="67" t="s">
        <v>204</v>
      </c>
      <c r="R16" s="67" t="s">
        <v>120</v>
      </c>
      <c r="S16" s="66" t="s">
        <v>231</v>
      </c>
      <c r="T16" s="66" t="s">
        <v>232</v>
      </c>
      <c r="U16" s="66" t="s">
        <v>233</v>
      </c>
      <c r="V16" s="67">
        <v>3</v>
      </c>
      <c r="W16" s="49">
        <v>3</v>
      </c>
      <c r="X16" s="14">
        <v>0</v>
      </c>
      <c r="Y16" s="14">
        <v>0</v>
      </c>
      <c r="Z16" s="15">
        <v>0</v>
      </c>
      <c r="AA16" s="16"/>
      <c r="AB16" s="14">
        <v>1</v>
      </c>
      <c r="AC16" s="14">
        <v>1</v>
      </c>
      <c r="AD16" s="15">
        <f t="shared" si="4"/>
        <v>1</v>
      </c>
      <c r="AE16" s="16" t="s">
        <v>122</v>
      </c>
      <c r="AF16" s="14"/>
      <c r="AG16" s="14"/>
      <c r="AH16" s="15"/>
      <c r="AI16" s="16"/>
      <c r="AJ16" s="14"/>
      <c r="AK16" s="14"/>
      <c r="AL16" s="15"/>
      <c r="AM16" s="16"/>
      <c r="AN16" s="52">
        <f t="shared" si="3"/>
        <v>1</v>
      </c>
      <c r="AO16" s="55">
        <f t="shared" si="2"/>
        <v>0.33333333333333331</v>
      </c>
      <c r="AP16" s="53" t="s">
        <v>122</v>
      </c>
    </row>
    <row r="17" spans="1:45" ht="183" customHeight="1" x14ac:dyDescent="0.25">
      <c r="A17" s="71" t="s">
        <v>212</v>
      </c>
      <c r="B17" s="60" t="s">
        <v>213</v>
      </c>
      <c r="C17" s="26" t="s">
        <v>214</v>
      </c>
      <c r="D17" s="6" t="s">
        <v>215</v>
      </c>
      <c r="E17" s="14" t="s">
        <v>125</v>
      </c>
      <c r="F17" s="6" t="s">
        <v>135</v>
      </c>
      <c r="G17" s="64" t="s">
        <v>136</v>
      </c>
      <c r="H17" s="64" t="s">
        <v>153</v>
      </c>
      <c r="I17" s="64" t="s">
        <v>246</v>
      </c>
      <c r="J17" s="14" t="s">
        <v>171</v>
      </c>
      <c r="K17" s="67" t="s">
        <v>184</v>
      </c>
      <c r="L17" s="48" t="s">
        <v>119</v>
      </c>
      <c r="M17" s="14" t="s">
        <v>191</v>
      </c>
      <c r="N17" s="14" t="s">
        <v>193</v>
      </c>
      <c r="O17" s="67">
        <v>104</v>
      </c>
      <c r="P17" s="6">
        <v>2024</v>
      </c>
      <c r="Q17" s="67" t="s">
        <v>205</v>
      </c>
      <c r="R17" s="67" t="s">
        <v>120</v>
      </c>
      <c r="S17" s="66" t="s">
        <v>231</v>
      </c>
      <c r="T17" s="66" t="s">
        <v>232</v>
      </c>
      <c r="U17" s="66" t="s">
        <v>233</v>
      </c>
      <c r="V17" s="67">
        <v>100</v>
      </c>
      <c r="W17" s="49">
        <v>100</v>
      </c>
      <c r="X17" s="14">
        <v>0</v>
      </c>
      <c r="Y17" s="14">
        <v>0</v>
      </c>
      <c r="Z17" s="15">
        <v>0</v>
      </c>
      <c r="AA17" s="16"/>
      <c r="AB17" s="14">
        <v>0</v>
      </c>
      <c r="AC17" s="14">
        <v>0</v>
      </c>
      <c r="AD17" s="15">
        <v>0</v>
      </c>
      <c r="AE17" s="16"/>
      <c r="AF17" s="14"/>
      <c r="AG17" s="14"/>
      <c r="AH17" s="15"/>
      <c r="AI17" s="16"/>
      <c r="AJ17" s="14"/>
      <c r="AK17" s="14"/>
      <c r="AL17" s="15"/>
      <c r="AM17" s="16"/>
      <c r="AN17" s="52">
        <f t="shared" si="3"/>
        <v>0</v>
      </c>
      <c r="AO17" s="55">
        <f t="shared" si="2"/>
        <v>0</v>
      </c>
      <c r="AP17" s="53">
        <f t="shared" si="5"/>
        <v>0</v>
      </c>
    </row>
    <row r="18" spans="1:45" ht="139.9" customHeight="1" x14ac:dyDescent="0.25">
      <c r="A18" s="59" t="s">
        <v>212</v>
      </c>
      <c r="B18" s="60" t="s">
        <v>213</v>
      </c>
      <c r="C18" s="26" t="s">
        <v>214</v>
      </c>
      <c r="D18" s="6" t="s">
        <v>215</v>
      </c>
      <c r="E18" s="14" t="s">
        <v>125</v>
      </c>
      <c r="F18" s="6" t="s">
        <v>135</v>
      </c>
      <c r="G18" s="64" t="s">
        <v>137</v>
      </c>
      <c r="H18" s="70" t="s">
        <v>154</v>
      </c>
      <c r="I18" s="64" t="s">
        <v>227</v>
      </c>
      <c r="J18" s="14" t="s">
        <v>172</v>
      </c>
      <c r="K18" s="67" t="s">
        <v>185</v>
      </c>
      <c r="L18" s="48" t="s">
        <v>119</v>
      </c>
      <c r="M18" s="14" t="s">
        <v>22</v>
      </c>
      <c r="N18" s="14" t="s">
        <v>193</v>
      </c>
      <c r="O18" s="67">
        <v>2</v>
      </c>
      <c r="P18" s="6">
        <v>2024</v>
      </c>
      <c r="Q18" s="67" t="s">
        <v>206</v>
      </c>
      <c r="R18" s="67" t="s">
        <v>120</v>
      </c>
      <c r="S18" s="66" t="s">
        <v>231</v>
      </c>
      <c r="T18" s="66" t="s">
        <v>232</v>
      </c>
      <c r="U18" s="66" t="s">
        <v>233</v>
      </c>
      <c r="V18" s="67">
        <v>2</v>
      </c>
      <c r="W18" s="49">
        <v>2</v>
      </c>
      <c r="X18" s="14">
        <v>0</v>
      </c>
      <c r="Y18" s="14">
        <v>0</v>
      </c>
      <c r="Z18" s="15">
        <v>0</v>
      </c>
      <c r="AA18" s="16"/>
      <c r="AB18" s="14">
        <v>1</v>
      </c>
      <c r="AC18" s="14">
        <v>1</v>
      </c>
      <c r="AD18" s="15">
        <f t="shared" si="4"/>
        <v>1</v>
      </c>
      <c r="AE18" s="16" t="s">
        <v>122</v>
      </c>
      <c r="AF18" s="14"/>
      <c r="AG18" s="14"/>
      <c r="AH18" s="15"/>
      <c r="AI18" s="16"/>
      <c r="AJ18" s="14"/>
      <c r="AK18" s="14"/>
      <c r="AL18" s="15"/>
      <c r="AM18" s="16"/>
      <c r="AN18" s="52">
        <f t="shared" si="3"/>
        <v>1</v>
      </c>
      <c r="AO18" s="55">
        <f t="shared" si="2"/>
        <v>0.5</v>
      </c>
      <c r="AP18" s="53" t="s">
        <v>122</v>
      </c>
    </row>
    <row r="19" spans="1:45" ht="139.9" customHeight="1" x14ac:dyDescent="0.25">
      <c r="A19" s="59" t="s">
        <v>212</v>
      </c>
      <c r="B19" s="60" t="s">
        <v>213</v>
      </c>
      <c r="C19" s="26" t="s">
        <v>214</v>
      </c>
      <c r="D19" s="6" t="s">
        <v>215</v>
      </c>
      <c r="E19" s="14" t="s">
        <v>126</v>
      </c>
      <c r="F19" s="6" t="s">
        <v>138</v>
      </c>
      <c r="G19" s="64" t="s">
        <v>138</v>
      </c>
      <c r="H19" s="64" t="s">
        <v>155</v>
      </c>
      <c r="I19" s="64" t="s">
        <v>247</v>
      </c>
      <c r="J19" s="14" t="s">
        <v>173</v>
      </c>
      <c r="K19" s="67" t="s">
        <v>186</v>
      </c>
      <c r="L19" s="48" t="s">
        <v>190</v>
      </c>
      <c r="M19" s="14" t="s">
        <v>191</v>
      </c>
      <c r="N19" s="14" t="s">
        <v>193</v>
      </c>
      <c r="O19" s="67">
        <v>3</v>
      </c>
      <c r="P19" s="6">
        <v>2024</v>
      </c>
      <c r="Q19" s="67" t="s">
        <v>207</v>
      </c>
      <c r="R19" s="67" t="s">
        <v>120</v>
      </c>
      <c r="S19" s="66" t="s">
        <v>231</v>
      </c>
      <c r="T19" s="66" t="s">
        <v>232</v>
      </c>
      <c r="U19" s="66" t="s">
        <v>233</v>
      </c>
      <c r="V19" s="67">
        <v>2</v>
      </c>
      <c r="W19" s="67">
        <v>2</v>
      </c>
      <c r="X19" s="14">
        <v>0</v>
      </c>
      <c r="Y19" s="14">
        <v>0</v>
      </c>
      <c r="Z19" s="15">
        <v>0</v>
      </c>
      <c r="AA19" s="16"/>
      <c r="AB19" s="14">
        <v>1</v>
      </c>
      <c r="AC19" s="14">
        <v>1</v>
      </c>
      <c r="AD19" s="15">
        <f t="shared" si="4"/>
        <v>1</v>
      </c>
      <c r="AE19" s="16" t="s">
        <v>122</v>
      </c>
      <c r="AF19" s="14"/>
      <c r="AG19" s="14"/>
      <c r="AH19" s="15"/>
      <c r="AI19" s="16"/>
      <c r="AJ19" s="14"/>
      <c r="AK19" s="14"/>
      <c r="AL19" s="15"/>
      <c r="AM19" s="16"/>
      <c r="AN19" s="52">
        <f t="shared" si="3"/>
        <v>1</v>
      </c>
      <c r="AO19" s="55">
        <f t="shared" si="2"/>
        <v>0.5</v>
      </c>
      <c r="AP19" s="53" t="s">
        <v>122</v>
      </c>
    </row>
    <row r="20" spans="1:45" ht="139.9" customHeight="1" x14ac:dyDescent="0.25">
      <c r="A20" s="59" t="s">
        <v>212</v>
      </c>
      <c r="B20" s="60" t="s">
        <v>213</v>
      </c>
      <c r="C20" s="26" t="s">
        <v>214</v>
      </c>
      <c r="D20" s="6" t="s">
        <v>215</v>
      </c>
      <c r="E20" s="14" t="s">
        <v>125</v>
      </c>
      <c r="F20" s="6" t="s">
        <v>138</v>
      </c>
      <c r="G20" s="64" t="s">
        <v>139</v>
      </c>
      <c r="H20" s="64" t="s">
        <v>156</v>
      </c>
      <c r="I20" s="64" t="s">
        <v>248</v>
      </c>
      <c r="J20" s="14" t="s">
        <v>174</v>
      </c>
      <c r="K20" s="67" t="s">
        <v>180</v>
      </c>
      <c r="L20" s="48" t="s">
        <v>119</v>
      </c>
      <c r="M20" s="14" t="s">
        <v>22</v>
      </c>
      <c r="N20" s="14" t="s">
        <v>193</v>
      </c>
      <c r="O20" s="67">
        <v>2200</v>
      </c>
      <c r="P20" s="6">
        <v>2024</v>
      </c>
      <c r="Q20" s="67" t="s">
        <v>208</v>
      </c>
      <c r="R20" s="67" t="s">
        <v>120</v>
      </c>
      <c r="S20" s="66" t="s">
        <v>231</v>
      </c>
      <c r="T20" s="66" t="s">
        <v>232</v>
      </c>
      <c r="U20" s="66" t="s">
        <v>233</v>
      </c>
      <c r="V20" s="67">
        <v>2200</v>
      </c>
      <c r="W20" s="49">
        <v>2476</v>
      </c>
      <c r="X20" s="14">
        <v>0</v>
      </c>
      <c r="Y20" s="14">
        <v>0</v>
      </c>
      <c r="Z20" s="15">
        <v>0</v>
      </c>
      <c r="AA20" s="16"/>
      <c r="AB20" s="14">
        <v>0</v>
      </c>
      <c r="AC20" s="14">
        <v>0</v>
      </c>
      <c r="AD20" s="15">
        <v>0</v>
      </c>
      <c r="AE20" s="16"/>
      <c r="AF20" s="14"/>
      <c r="AG20" s="14"/>
      <c r="AH20" s="15"/>
      <c r="AI20" s="16"/>
      <c r="AJ20" s="14"/>
      <c r="AK20" s="14"/>
      <c r="AL20" s="15"/>
      <c r="AM20" s="16"/>
      <c r="AN20" s="52">
        <f t="shared" si="3"/>
        <v>0</v>
      </c>
      <c r="AO20" s="55">
        <f t="shared" si="2"/>
        <v>0</v>
      </c>
      <c r="AP20" s="53">
        <f t="shared" ref="AP20:AP22" si="6">IF(Z20="","",IF(Z20&gt;1.3,"Rojo",IF($R20="Ascendente",IF(AND(Z20=0,Z20=0),0,IF(AND(Z20&lt;=$S20,Z20&gt;0),"Rojo",IF(AND(Z20&gt;$S20,Z20&lt;=$T20),"Amarillo",IF(AND(Z20&gt;$T20,Z20&lt;=$U20),"Verde")))),IF($R20="Descendente",IF(AND(Z20&gt;=$U20,Z20&lt;$T20),"Verde",IF(AND(Z20&gt;=$T20,Z20&lt;$S20),"Amarillo",IF(AND(Z20&gt;=$S20,Z20&gt;1.3),"Rojo",0)))))))</f>
        <v>0</v>
      </c>
    </row>
    <row r="21" spans="1:45" ht="139.9" customHeight="1" x14ac:dyDescent="0.25">
      <c r="A21" s="59" t="s">
        <v>212</v>
      </c>
      <c r="B21" s="60" t="s">
        <v>213</v>
      </c>
      <c r="C21" s="26" t="s">
        <v>214</v>
      </c>
      <c r="D21" s="6" t="s">
        <v>215</v>
      </c>
      <c r="E21" s="14" t="s">
        <v>125</v>
      </c>
      <c r="F21" s="6" t="s">
        <v>138</v>
      </c>
      <c r="G21" s="64" t="s">
        <v>140</v>
      </c>
      <c r="H21" s="64" t="s">
        <v>157</v>
      </c>
      <c r="I21" s="64" t="s">
        <v>249</v>
      </c>
      <c r="J21" s="14" t="s">
        <v>175</v>
      </c>
      <c r="K21" s="67" t="s">
        <v>187</v>
      </c>
      <c r="L21" s="48" t="s">
        <v>119</v>
      </c>
      <c r="M21" s="14" t="s">
        <v>22</v>
      </c>
      <c r="N21" s="14" t="s">
        <v>193</v>
      </c>
      <c r="O21" s="67">
        <v>75</v>
      </c>
      <c r="P21" s="6">
        <v>2024</v>
      </c>
      <c r="Q21" s="67" t="s">
        <v>250</v>
      </c>
      <c r="R21" s="67" t="s">
        <v>120</v>
      </c>
      <c r="S21" s="66" t="s">
        <v>231</v>
      </c>
      <c r="T21" s="66" t="s">
        <v>232</v>
      </c>
      <c r="U21" s="66" t="s">
        <v>233</v>
      </c>
      <c r="V21" s="67">
        <v>80</v>
      </c>
      <c r="W21" s="49">
        <v>80</v>
      </c>
      <c r="X21" s="14">
        <v>20</v>
      </c>
      <c r="Y21" s="14">
        <v>22</v>
      </c>
      <c r="Z21" s="15">
        <f>Y21/X21</f>
        <v>1.1000000000000001</v>
      </c>
      <c r="AA21" s="16" t="s">
        <v>122</v>
      </c>
      <c r="AB21" s="14">
        <v>20</v>
      </c>
      <c r="AC21" s="14">
        <v>20</v>
      </c>
      <c r="AD21" s="15">
        <f t="shared" si="4"/>
        <v>1</v>
      </c>
      <c r="AE21" s="16" t="s">
        <v>122</v>
      </c>
      <c r="AF21" s="14"/>
      <c r="AG21" s="14"/>
      <c r="AH21" s="15"/>
      <c r="AI21" s="16"/>
      <c r="AJ21" s="14"/>
      <c r="AK21" s="14"/>
      <c r="AL21" s="15"/>
      <c r="AM21" s="16"/>
      <c r="AN21" s="52">
        <f>Y21+AC21</f>
        <v>42</v>
      </c>
      <c r="AO21" s="55">
        <f t="shared" si="2"/>
        <v>0.52500000000000002</v>
      </c>
      <c r="AP21" s="53" t="s">
        <v>122</v>
      </c>
    </row>
    <row r="22" spans="1:45" ht="139.9" customHeight="1" x14ac:dyDescent="0.25">
      <c r="A22" s="59" t="s">
        <v>212</v>
      </c>
      <c r="B22" s="60" t="s">
        <v>213</v>
      </c>
      <c r="C22" s="26" t="s">
        <v>214</v>
      </c>
      <c r="D22" s="6" t="s">
        <v>215</v>
      </c>
      <c r="E22" s="14" t="s">
        <v>125</v>
      </c>
      <c r="F22" s="6" t="s">
        <v>138</v>
      </c>
      <c r="G22" s="64" t="s">
        <v>251</v>
      </c>
      <c r="H22" s="64" t="s">
        <v>158</v>
      </c>
      <c r="I22" s="64" t="s">
        <v>252</v>
      </c>
      <c r="J22" s="14" t="s">
        <v>176</v>
      </c>
      <c r="K22" s="67" t="s">
        <v>121</v>
      </c>
      <c r="L22" s="48" t="s">
        <v>119</v>
      </c>
      <c r="M22" s="14" t="s">
        <v>22</v>
      </c>
      <c r="N22" s="14" t="s">
        <v>193</v>
      </c>
      <c r="O22" s="67">
        <v>0</v>
      </c>
      <c r="P22" s="6">
        <v>2025</v>
      </c>
      <c r="Q22" s="67" t="s">
        <v>209</v>
      </c>
      <c r="R22" s="67" t="s">
        <v>120</v>
      </c>
      <c r="S22" s="66" t="s">
        <v>231</v>
      </c>
      <c r="T22" s="66" t="s">
        <v>232</v>
      </c>
      <c r="U22" s="66" t="s">
        <v>233</v>
      </c>
      <c r="V22" s="67">
        <v>2200</v>
      </c>
      <c r="W22" s="49">
        <v>2476</v>
      </c>
      <c r="X22" s="14">
        <v>0</v>
      </c>
      <c r="Y22" s="14">
        <v>0</v>
      </c>
      <c r="Z22" s="15">
        <v>0</v>
      </c>
      <c r="AA22" s="16"/>
      <c r="AB22" s="14">
        <v>0</v>
      </c>
      <c r="AC22" s="14">
        <v>0</v>
      </c>
      <c r="AD22" s="15">
        <v>0</v>
      </c>
      <c r="AE22" s="16"/>
      <c r="AF22" s="14"/>
      <c r="AG22" s="14"/>
      <c r="AH22" s="15"/>
      <c r="AI22" s="16"/>
      <c r="AJ22" s="14"/>
      <c r="AK22" s="14"/>
      <c r="AL22" s="15"/>
      <c r="AM22" s="16"/>
      <c r="AN22" s="52">
        <f t="shared" si="3"/>
        <v>0</v>
      </c>
      <c r="AO22" s="55">
        <f t="shared" si="2"/>
        <v>0</v>
      </c>
      <c r="AP22" s="53">
        <f t="shared" si="6"/>
        <v>0</v>
      </c>
    </row>
    <row r="23" spans="1:45" ht="139.9" customHeight="1" x14ac:dyDescent="0.25">
      <c r="A23" s="59" t="s">
        <v>212</v>
      </c>
      <c r="B23" s="60" t="s">
        <v>213</v>
      </c>
      <c r="C23" s="26" t="s">
        <v>214</v>
      </c>
      <c r="D23" s="6" t="s">
        <v>215</v>
      </c>
      <c r="E23" s="72" t="s">
        <v>125</v>
      </c>
      <c r="F23" s="6" t="s">
        <v>138</v>
      </c>
      <c r="G23" s="64" t="s">
        <v>141</v>
      </c>
      <c r="H23" s="64" t="s">
        <v>159</v>
      </c>
      <c r="I23" s="64" t="s">
        <v>253</v>
      </c>
      <c r="J23" s="14" t="s">
        <v>177</v>
      </c>
      <c r="K23" s="67" t="s">
        <v>188</v>
      </c>
      <c r="L23" s="48" t="s">
        <v>119</v>
      </c>
      <c r="M23" s="14" t="s">
        <v>22</v>
      </c>
      <c r="N23" s="14" t="s">
        <v>193</v>
      </c>
      <c r="O23" s="14">
        <v>157</v>
      </c>
      <c r="P23" s="6">
        <v>2024</v>
      </c>
      <c r="Q23" s="67" t="s">
        <v>210</v>
      </c>
      <c r="R23" s="67" t="s">
        <v>120</v>
      </c>
      <c r="S23" s="66" t="s">
        <v>231</v>
      </c>
      <c r="T23" s="66" t="s">
        <v>232</v>
      </c>
      <c r="U23" s="66" t="s">
        <v>233</v>
      </c>
      <c r="V23" s="67">
        <v>165</v>
      </c>
      <c r="W23" s="67">
        <v>165</v>
      </c>
      <c r="X23" s="14">
        <v>40</v>
      </c>
      <c r="Y23" s="14">
        <v>40</v>
      </c>
      <c r="Z23" s="15">
        <f>Y23/X23</f>
        <v>1</v>
      </c>
      <c r="AA23" s="16" t="s">
        <v>122</v>
      </c>
      <c r="AB23" s="14">
        <v>42</v>
      </c>
      <c r="AC23" s="14">
        <v>42</v>
      </c>
      <c r="AD23" s="15">
        <f t="shared" si="4"/>
        <v>1</v>
      </c>
      <c r="AE23" s="16" t="s">
        <v>122</v>
      </c>
      <c r="AF23" s="14"/>
      <c r="AG23" s="14"/>
      <c r="AH23" s="15"/>
      <c r="AI23" s="16"/>
      <c r="AJ23" s="14"/>
      <c r="AK23" s="14"/>
      <c r="AL23" s="15"/>
      <c r="AM23" s="16"/>
      <c r="AN23" s="52">
        <f t="shared" si="3"/>
        <v>82</v>
      </c>
      <c r="AO23" s="55">
        <f>AN23/W23</f>
        <v>0.49696969696969695</v>
      </c>
      <c r="AP23" s="53" t="s">
        <v>122</v>
      </c>
    </row>
    <row r="24" spans="1:45" ht="139.9" customHeight="1" x14ac:dyDescent="0.25">
      <c r="A24" s="59" t="s">
        <v>212</v>
      </c>
      <c r="B24" s="60" t="s">
        <v>213</v>
      </c>
      <c r="C24" s="26" t="s">
        <v>214</v>
      </c>
      <c r="D24" s="6" t="s">
        <v>215</v>
      </c>
      <c r="E24" s="14" t="s">
        <v>125</v>
      </c>
      <c r="F24" s="6" t="s">
        <v>138</v>
      </c>
      <c r="G24" s="64" t="s">
        <v>142</v>
      </c>
      <c r="H24" s="64" t="s">
        <v>160</v>
      </c>
      <c r="I24" s="64" t="s">
        <v>236</v>
      </c>
      <c r="J24" s="14" t="s">
        <v>178</v>
      </c>
      <c r="K24" s="67" t="s">
        <v>189</v>
      </c>
      <c r="L24" s="48" t="s">
        <v>119</v>
      </c>
      <c r="M24" s="14" t="s">
        <v>192</v>
      </c>
      <c r="N24" s="14" t="s">
        <v>193</v>
      </c>
      <c r="O24" s="14">
        <v>0</v>
      </c>
      <c r="P24" s="6">
        <v>2025</v>
      </c>
      <c r="Q24" s="67" t="s">
        <v>211</v>
      </c>
      <c r="R24" s="67" t="s">
        <v>120</v>
      </c>
      <c r="S24" s="66" t="s">
        <v>231</v>
      </c>
      <c r="T24" s="66" t="s">
        <v>232</v>
      </c>
      <c r="U24" s="66" t="s">
        <v>233</v>
      </c>
      <c r="V24" s="73">
        <v>7306494.5999999996</v>
      </c>
      <c r="W24" s="54">
        <v>7444881</v>
      </c>
      <c r="X24" s="51">
        <v>1445000</v>
      </c>
      <c r="Y24" s="50">
        <v>1535473.73</v>
      </c>
      <c r="Z24" s="15">
        <f>Y24/X24</f>
        <v>1.0626115778546712</v>
      </c>
      <c r="AA24" s="16" t="s">
        <v>122</v>
      </c>
      <c r="AB24" s="62">
        <v>2556804</v>
      </c>
      <c r="AC24" s="51">
        <v>3048857.05</v>
      </c>
      <c r="AD24" s="15">
        <f t="shared" si="4"/>
        <v>1.1924484825586943</v>
      </c>
      <c r="AE24" s="16" t="s">
        <v>122</v>
      </c>
      <c r="AF24" s="14"/>
      <c r="AG24" s="14"/>
      <c r="AH24" s="15"/>
      <c r="AI24" s="16"/>
      <c r="AJ24" s="14"/>
      <c r="AK24" s="14"/>
      <c r="AL24" s="15"/>
      <c r="AM24" s="16"/>
      <c r="AN24" s="52">
        <f>Y24+AC24</f>
        <v>4584330.7799999993</v>
      </c>
      <c r="AO24" s="55">
        <f>AN24/W24</f>
        <v>0.61576951733681162</v>
      </c>
      <c r="AP24" s="53" t="s">
        <v>122</v>
      </c>
      <c r="AS24" s="74"/>
    </row>
  </sheetData>
  <mergeCells count="8">
    <mergeCell ref="A2:C2"/>
    <mergeCell ref="AF2:AI2"/>
    <mergeCell ref="AJ2:AM2"/>
    <mergeCell ref="AN2:AP2"/>
    <mergeCell ref="X2:AA2"/>
    <mergeCell ref="AB2:AE2"/>
    <mergeCell ref="D2:Q2"/>
    <mergeCell ref="R2:W2"/>
  </mergeCells>
  <conditionalFormatting sqref="AA4:AA24 AI4:AI24 AM4:AM24 AP11:AP12 AP18:AP19 AP21 AP23:AP24 AE4:AE24">
    <cfRule type="cellIs" dxfId="39" priority="41" operator="equal">
      <formula>0</formula>
    </cfRule>
    <cfRule type="containsText" dxfId="38" priority="42" operator="containsText" text="ROJO">
      <formula>NOT(ISERROR(SEARCH("ROJO",AA4)))</formula>
    </cfRule>
    <cfRule type="containsText" dxfId="37" priority="43" operator="containsText" text="AMARILLO">
      <formula>NOT(ISERROR(SEARCH("AMARILLO",AA4)))</formula>
    </cfRule>
    <cfRule type="containsText" dxfId="36" priority="44" operator="containsText" text="VERDE">
      <formula>NOT(ISERROR(SEARCH("VERDE",AA4)))</formula>
    </cfRule>
  </conditionalFormatting>
  <conditionalFormatting sqref="AP4:AP8">
    <cfRule type="cellIs" dxfId="35" priority="37" operator="equal">
      <formula>0</formula>
    </cfRule>
    <cfRule type="containsText" dxfId="34" priority="38" operator="containsText" text="ROJO">
      <formula>NOT(ISERROR(SEARCH("ROJO",AP4)))</formula>
    </cfRule>
    <cfRule type="containsText" dxfId="33" priority="39" operator="containsText" text="AMARILLO">
      <formula>NOT(ISERROR(SEARCH("AMARILLO",AP4)))</formula>
    </cfRule>
    <cfRule type="containsText" dxfId="32" priority="40" operator="containsText" text="VERDE">
      <formula>NOT(ISERROR(SEARCH("VERDE",AP4)))</formula>
    </cfRule>
  </conditionalFormatting>
  <conditionalFormatting sqref="AP9">
    <cfRule type="cellIs" dxfId="31" priority="29" operator="equal">
      <formula>0</formula>
    </cfRule>
    <cfRule type="containsText" dxfId="30" priority="30" operator="containsText" text="ROJO">
      <formula>NOT(ISERROR(SEARCH("ROJO",AP9)))</formula>
    </cfRule>
    <cfRule type="containsText" dxfId="29" priority="31" operator="containsText" text="AMARILLO">
      <formula>NOT(ISERROR(SEARCH("AMARILLO",AP9)))</formula>
    </cfRule>
    <cfRule type="containsText" dxfId="28" priority="32" operator="containsText" text="VERDE">
      <formula>NOT(ISERROR(SEARCH("VERDE",AP9)))</formula>
    </cfRule>
  </conditionalFormatting>
  <conditionalFormatting sqref="AP10">
    <cfRule type="cellIs" dxfId="27" priority="25" operator="equal">
      <formula>0</formula>
    </cfRule>
    <cfRule type="containsText" dxfId="26" priority="26" operator="containsText" text="ROJO">
      <formula>NOT(ISERROR(SEARCH("ROJO",AP10)))</formula>
    </cfRule>
    <cfRule type="containsText" dxfId="25" priority="27" operator="containsText" text="AMARILLO">
      <formula>NOT(ISERROR(SEARCH("AMARILLO",AP10)))</formula>
    </cfRule>
    <cfRule type="containsText" dxfId="24" priority="28" operator="containsText" text="VERDE">
      <formula>NOT(ISERROR(SEARCH("VERDE",AP10)))</formula>
    </cfRule>
  </conditionalFormatting>
  <conditionalFormatting sqref="AP13">
    <cfRule type="cellIs" dxfId="23" priority="21" operator="equal">
      <formula>0</formula>
    </cfRule>
    <cfRule type="containsText" dxfId="22" priority="22" operator="containsText" text="ROJO">
      <formula>NOT(ISERROR(SEARCH("ROJO",AP13)))</formula>
    </cfRule>
    <cfRule type="containsText" dxfId="21" priority="23" operator="containsText" text="AMARILLO">
      <formula>NOT(ISERROR(SEARCH("AMARILLO",AP13)))</formula>
    </cfRule>
    <cfRule type="containsText" dxfId="20" priority="24" operator="containsText" text="VERDE">
      <formula>NOT(ISERROR(SEARCH("VERDE",AP13)))</formula>
    </cfRule>
  </conditionalFormatting>
  <conditionalFormatting sqref="AP14:AP15">
    <cfRule type="cellIs" dxfId="19" priority="17" operator="equal">
      <formula>0</formula>
    </cfRule>
    <cfRule type="containsText" dxfId="18" priority="18" operator="containsText" text="ROJO">
      <formula>NOT(ISERROR(SEARCH("ROJO",AP14)))</formula>
    </cfRule>
    <cfRule type="containsText" dxfId="17" priority="19" operator="containsText" text="AMARILLO">
      <formula>NOT(ISERROR(SEARCH("AMARILLO",AP14)))</formula>
    </cfRule>
    <cfRule type="containsText" dxfId="16" priority="20" operator="containsText" text="VERDE">
      <formula>NOT(ISERROR(SEARCH("VERDE",AP14)))</formula>
    </cfRule>
  </conditionalFormatting>
  <conditionalFormatting sqref="AP16">
    <cfRule type="cellIs" dxfId="15" priority="13" operator="equal">
      <formula>0</formula>
    </cfRule>
    <cfRule type="containsText" dxfId="14" priority="14" operator="containsText" text="ROJO">
      <formula>NOT(ISERROR(SEARCH("ROJO",AP16)))</formula>
    </cfRule>
    <cfRule type="containsText" dxfId="13" priority="15" operator="containsText" text="AMARILLO">
      <formula>NOT(ISERROR(SEARCH("AMARILLO",AP16)))</formula>
    </cfRule>
    <cfRule type="containsText" dxfId="12" priority="16" operator="containsText" text="VERDE">
      <formula>NOT(ISERROR(SEARCH("VERDE",AP16)))</formula>
    </cfRule>
  </conditionalFormatting>
  <conditionalFormatting sqref="AP17">
    <cfRule type="cellIs" dxfId="11" priority="9" operator="equal">
      <formula>0</formula>
    </cfRule>
    <cfRule type="containsText" dxfId="10" priority="10" operator="containsText" text="ROJO">
      <formula>NOT(ISERROR(SEARCH("ROJO",AP17)))</formula>
    </cfRule>
    <cfRule type="containsText" dxfId="9" priority="11" operator="containsText" text="AMARILLO">
      <formula>NOT(ISERROR(SEARCH("AMARILLO",AP17)))</formula>
    </cfRule>
    <cfRule type="containsText" dxfId="8" priority="12" operator="containsText" text="VERDE">
      <formula>NOT(ISERROR(SEARCH("VERDE",AP17)))</formula>
    </cfRule>
  </conditionalFormatting>
  <conditionalFormatting sqref="AP20">
    <cfRule type="cellIs" dxfId="7" priority="5" operator="equal">
      <formula>0</formula>
    </cfRule>
    <cfRule type="containsText" dxfId="6" priority="6" operator="containsText" text="ROJO">
      <formula>NOT(ISERROR(SEARCH("ROJO",AP20)))</formula>
    </cfRule>
    <cfRule type="containsText" dxfId="5" priority="7" operator="containsText" text="AMARILLO">
      <formula>NOT(ISERROR(SEARCH("AMARILLO",AP20)))</formula>
    </cfRule>
    <cfRule type="containsText" dxfId="4" priority="8" operator="containsText" text="VERDE">
      <formula>NOT(ISERROR(SEARCH("VERDE",AP20)))</formula>
    </cfRule>
  </conditionalFormatting>
  <conditionalFormatting sqref="AP22">
    <cfRule type="cellIs" dxfId="3" priority="1" operator="equal">
      <formula>0</formula>
    </cfRule>
    <cfRule type="containsText" dxfId="2" priority="2" operator="containsText" text="ROJO">
      <formula>NOT(ISERROR(SEARCH("ROJO",AP22)))</formula>
    </cfRule>
    <cfRule type="containsText" dxfId="1" priority="3" operator="containsText" text="AMARILLO">
      <formula>NOT(ISERROR(SEARCH("AMARILLO",AP22)))</formula>
    </cfRule>
    <cfRule type="containsText" dxfId="0" priority="4" operator="containsText" text="VERDE">
      <formula>NOT(ISERROR(SEARCH("VERDE",AP22)))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4"/>
  <sheetViews>
    <sheetView topLeftCell="A34" zoomScale="83" zoomScaleNormal="83" workbookViewId="0">
      <selection activeCell="F42" sqref="F42"/>
    </sheetView>
  </sheetViews>
  <sheetFormatPr baseColWidth="10" defaultColWidth="11.42578125" defaultRowHeight="16.5" x14ac:dyDescent="0.3"/>
  <cols>
    <col min="1" max="1" width="18.28515625" style="4" customWidth="1"/>
    <col min="2" max="2" width="24.7109375" style="4" customWidth="1"/>
    <col min="3" max="3" width="77.42578125" style="7" customWidth="1"/>
    <col min="4" max="4" width="13.5703125" style="4" customWidth="1"/>
    <col min="5" max="5" width="15.7109375" style="4" customWidth="1"/>
    <col min="6" max="6" width="39" style="8" customWidth="1"/>
    <col min="7" max="7" width="22.7109375" style="4" customWidth="1"/>
    <col min="8" max="16384" width="11.42578125" style="4"/>
  </cols>
  <sheetData>
    <row r="1" spans="1:7" x14ac:dyDescent="0.3">
      <c r="A1" s="9" t="s">
        <v>4</v>
      </c>
      <c r="B1" s="10"/>
      <c r="C1" s="10"/>
      <c r="D1" s="10"/>
      <c r="E1" s="10"/>
      <c r="F1" s="11"/>
    </row>
    <row r="2" spans="1:7" x14ac:dyDescent="0.3">
      <c r="A2" s="98" t="s">
        <v>92</v>
      </c>
      <c r="B2" s="98"/>
      <c r="C2" s="12" t="s">
        <v>93</v>
      </c>
      <c r="D2" s="12" t="s">
        <v>94</v>
      </c>
      <c r="E2" s="12" t="s">
        <v>20</v>
      </c>
      <c r="F2" s="13" t="s">
        <v>95</v>
      </c>
    </row>
    <row r="3" spans="1:7" ht="41.25" customHeight="1" x14ac:dyDescent="0.3">
      <c r="A3" s="102" t="s">
        <v>39</v>
      </c>
      <c r="B3" s="46" t="s">
        <v>105</v>
      </c>
      <c r="C3" s="25" t="s">
        <v>107</v>
      </c>
      <c r="D3" s="5" t="s">
        <v>41</v>
      </c>
      <c r="E3" s="5" t="s">
        <v>40</v>
      </c>
      <c r="F3" s="17" t="s">
        <v>108</v>
      </c>
    </row>
    <row r="4" spans="1:7" ht="41.25" customHeight="1" x14ac:dyDescent="0.3">
      <c r="A4" s="103"/>
      <c r="B4" s="46" t="s">
        <v>106</v>
      </c>
      <c r="C4" s="25" t="s">
        <v>109</v>
      </c>
      <c r="D4" s="5" t="s">
        <v>41</v>
      </c>
      <c r="E4" s="5" t="s">
        <v>40</v>
      </c>
      <c r="F4" s="17" t="s">
        <v>110</v>
      </c>
    </row>
    <row r="5" spans="1:7" ht="56.65" customHeight="1" x14ac:dyDescent="0.3">
      <c r="A5" s="104"/>
      <c r="B5" s="46" t="s">
        <v>38</v>
      </c>
      <c r="C5" s="25" t="s">
        <v>111</v>
      </c>
      <c r="D5" s="5" t="s">
        <v>41</v>
      </c>
      <c r="E5" s="5" t="s">
        <v>42</v>
      </c>
      <c r="F5" s="29" t="s">
        <v>78</v>
      </c>
    </row>
    <row r="6" spans="1:7" ht="55.15" customHeight="1" x14ac:dyDescent="0.3">
      <c r="A6" s="99" t="s">
        <v>101</v>
      </c>
      <c r="B6" s="32" t="s">
        <v>43</v>
      </c>
      <c r="C6" s="25" t="s">
        <v>112</v>
      </c>
      <c r="D6" s="5" t="s">
        <v>41</v>
      </c>
      <c r="E6" s="5" t="s">
        <v>90</v>
      </c>
      <c r="F6" s="29" t="s">
        <v>79</v>
      </c>
    </row>
    <row r="7" spans="1:7" ht="66" x14ac:dyDescent="0.3">
      <c r="A7" s="100"/>
      <c r="B7" s="32" t="s">
        <v>44</v>
      </c>
      <c r="C7" s="25" t="s">
        <v>81</v>
      </c>
      <c r="D7" s="5" t="s">
        <v>41</v>
      </c>
      <c r="E7" s="5" t="s">
        <v>90</v>
      </c>
      <c r="F7" s="6" t="s">
        <v>37</v>
      </c>
    </row>
    <row r="8" spans="1:7" ht="40.5" customHeight="1" x14ac:dyDescent="0.3">
      <c r="A8" s="100"/>
      <c r="B8" s="32" t="s">
        <v>71</v>
      </c>
      <c r="C8" s="25" t="s">
        <v>72</v>
      </c>
      <c r="D8" s="5" t="s">
        <v>41</v>
      </c>
      <c r="E8" s="5" t="s">
        <v>90</v>
      </c>
      <c r="F8" s="6" t="s">
        <v>86</v>
      </c>
    </row>
    <row r="9" spans="1:7" ht="66" x14ac:dyDescent="0.3">
      <c r="A9" s="100"/>
      <c r="B9" s="32" t="s">
        <v>45</v>
      </c>
      <c r="C9" s="25" t="s">
        <v>113</v>
      </c>
      <c r="D9" s="5" t="s">
        <v>41</v>
      </c>
      <c r="E9" s="5" t="s">
        <v>42</v>
      </c>
      <c r="F9" s="29" t="s">
        <v>75</v>
      </c>
    </row>
    <row r="10" spans="1:7" ht="49.5" x14ac:dyDescent="0.3">
      <c r="A10" s="100"/>
      <c r="B10" s="32" t="s">
        <v>46</v>
      </c>
      <c r="C10" s="25" t="s">
        <v>19</v>
      </c>
      <c r="D10" s="5" t="s">
        <v>41</v>
      </c>
      <c r="E10" s="5" t="s">
        <v>42</v>
      </c>
      <c r="F10" s="29" t="s">
        <v>76</v>
      </c>
    </row>
    <row r="11" spans="1:7" ht="66" x14ac:dyDescent="0.3">
      <c r="A11" s="100"/>
      <c r="B11" s="32" t="s">
        <v>48</v>
      </c>
      <c r="C11" s="25" t="s">
        <v>21</v>
      </c>
      <c r="D11" s="5" t="s">
        <v>41</v>
      </c>
      <c r="E11" s="5" t="s">
        <v>42</v>
      </c>
      <c r="F11" s="29" t="s">
        <v>77</v>
      </c>
    </row>
    <row r="12" spans="1:7" ht="49.5" x14ac:dyDescent="0.3">
      <c r="A12" s="100"/>
      <c r="B12" s="32" t="s">
        <v>47</v>
      </c>
      <c r="C12" s="25" t="s">
        <v>28</v>
      </c>
      <c r="D12" s="5" t="s">
        <v>41</v>
      </c>
      <c r="E12" s="5" t="s">
        <v>42</v>
      </c>
      <c r="F12" s="29" t="s">
        <v>80</v>
      </c>
      <c r="G12" s="28"/>
    </row>
    <row r="13" spans="1:7" ht="33" x14ac:dyDescent="0.3">
      <c r="A13" s="100"/>
      <c r="B13" s="32" t="s">
        <v>73</v>
      </c>
      <c r="C13" s="25" t="s">
        <v>114</v>
      </c>
      <c r="D13" s="5" t="s">
        <v>41</v>
      </c>
      <c r="E13" s="5" t="s">
        <v>90</v>
      </c>
      <c r="F13" s="6" t="s">
        <v>36</v>
      </c>
    </row>
    <row r="14" spans="1:7" ht="150" customHeight="1" x14ac:dyDescent="0.3">
      <c r="A14" s="100"/>
      <c r="B14" s="41" t="s">
        <v>49</v>
      </c>
      <c r="C14" s="25" t="s">
        <v>17</v>
      </c>
      <c r="D14" s="5" t="s">
        <v>41</v>
      </c>
      <c r="E14" s="5" t="s">
        <v>90</v>
      </c>
      <c r="F14" s="6" t="s">
        <v>18</v>
      </c>
    </row>
    <row r="15" spans="1:7" ht="114.75" customHeight="1" x14ac:dyDescent="0.3">
      <c r="A15" s="100"/>
      <c r="B15" s="41" t="s">
        <v>50</v>
      </c>
      <c r="C15" s="25" t="s">
        <v>85</v>
      </c>
      <c r="D15" s="5" t="s">
        <v>41</v>
      </c>
      <c r="E15" s="6" t="s">
        <v>90</v>
      </c>
      <c r="F15" s="6" t="s">
        <v>22</v>
      </c>
    </row>
    <row r="16" spans="1:7" ht="66" x14ac:dyDescent="0.3">
      <c r="A16" s="100"/>
      <c r="B16" s="41" t="s">
        <v>51</v>
      </c>
      <c r="C16" s="25" t="s">
        <v>23</v>
      </c>
      <c r="D16" s="5" t="s">
        <v>41</v>
      </c>
      <c r="E16" s="6" t="s">
        <v>90</v>
      </c>
      <c r="F16" s="6" t="s">
        <v>5</v>
      </c>
    </row>
    <row r="17" spans="1:6" ht="148.5" x14ac:dyDescent="0.3">
      <c r="A17" s="100"/>
      <c r="B17" s="41" t="s">
        <v>52</v>
      </c>
      <c r="C17" s="25" t="s">
        <v>24</v>
      </c>
      <c r="D17" s="5" t="s">
        <v>41</v>
      </c>
      <c r="E17" s="6" t="s">
        <v>91</v>
      </c>
      <c r="F17" s="6">
        <v>45</v>
      </c>
    </row>
    <row r="18" spans="1:6" ht="42" customHeight="1" x14ac:dyDescent="0.3">
      <c r="A18" s="100"/>
      <c r="B18" s="41" t="s">
        <v>53</v>
      </c>
      <c r="C18" s="25" t="s">
        <v>115</v>
      </c>
      <c r="D18" s="5" t="s">
        <v>41</v>
      </c>
      <c r="E18" s="6" t="s">
        <v>91</v>
      </c>
      <c r="F18" s="6">
        <v>2021</v>
      </c>
    </row>
    <row r="19" spans="1:6" ht="214.5" x14ac:dyDescent="0.3">
      <c r="A19" s="101"/>
      <c r="B19" s="41" t="s">
        <v>54</v>
      </c>
      <c r="C19" s="25" t="s">
        <v>25</v>
      </c>
      <c r="D19" s="5" t="s">
        <v>41</v>
      </c>
      <c r="E19" s="5" t="s">
        <v>42</v>
      </c>
      <c r="F19" s="6" t="s">
        <v>87</v>
      </c>
    </row>
    <row r="20" spans="1:6" ht="84" customHeight="1" x14ac:dyDescent="0.3">
      <c r="A20" s="96" t="s">
        <v>96</v>
      </c>
      <c r="B20" s="35" t="s">
        <v>55</v>
      </c>
      <c r="C20" s="25" t="s">
        <v>88</v>
      </c>
      <c r="D20" s="5" t="s">
        <v>41</v>
      </c>
      <c r="E20" s="6" t="s">
        <v>90</v>
      </c>
      <c r="F20" s="6" t="s">
        <v>35</v>
      </c>
    </row>
    <row r="21" spans="1:6" ht="84" customHeight="1" x14ac:dyDescent="0.3">
      <c r="A21" s="97"/>
      <c r="B21" s="35" t="s">
        <v>82</v>
      </c>
      <c r="C21" s="25" t="s">
        <v>74</v>
      </c>
      <c r="D21" s="5" t="s">
        <v>41</v>
      </c>
      <c r="E21" s="5" t="s">
        <v>36</v>
      </c>
      <c r="F21" s="20">
        <v>1.3001</v>
      </c>
    </row>
    <row r="22" spans="1:6" ht="84" customHeight="1" x14ac:dyDescent="0.3">
      <c r="A22" s="97"/>
      <c r="B22" s="35" t="s">
        <v>83</v>
      </c>
      <c r="C22" s="25" t="s">
        <v>89</v>
      </c>
      <c r="D22" s="5" t="s">
        <v>41</v>
      </c>
      <c r="E22" s="5" t="s">
        <v>36</v>
      </c>
      <c r="F22" s="20">
        <v>1.0001</v>
      </c>
    </row>
    <row r="23" spans="1:6" ht="84" customHeight="1" x14ac:dyDescent="0.3">
      <c r="A23" s="97"/>
      <c r="B23" s="35" t="s">
        <v>84</v>
      </c>
      <c r="C23" s="25" t="s">
        <v>102</v>
      </c>
      <c r="D23" s="5" t="s">
        <v>41</v>
      </c>
      <c r="E23" s="5" t="s">
        <v>90</v>
      </c>
      <c r="F23" s="20" t="s">
        <v>104</v>
      </c>
    </row>
    <row r="24" spans="1:6" x14ac:dyDescent="0.3">
      <c r="A24" s="97"/>
      <c r="B24" s="34" t="s">
        <v>56</v>
      </c>
      <c r="C24" s="25" t="s">
        <v>7</v>
      </c>
      <c r="D24" s="5" t="s">
        <v>41</v>
      </c>
      <c r="E24" s="5" t="s">
        <v>91</v>
      </c>
      <c r="F24" s="18">
        <v>26</v>
      </c>
    </row>
    <row r="25" spans="1:6" x14ac:dyDescent="0.3">
      <c r="A25" s="97"/>
      <c r="B25" s="34" t="s">
        <v>57</v>
      </c>
      <c r="C25" s="25" t="s">
        <v>16</v>
      </c>
      <c r="D25" s="5" t="s">
        <v>41</v>
      </c>
      <c r="E25" s="5" t="s">
        <v>91</v>
      </c>
      <c r="F25" s="18">
        <v>26</v>
      </c>
    </row>
    <row r="26" spans="1:6" ht="33" x14ac:dyDescent="0.3">
      <c r="A26" s="85" t="s">
        <v>97</v>
      </c>
      <c r="B26" s="36" t="s">
        <v>58</v>
      </c>
      <c r="C26" s="42" t="s">
        <v>64</v>
      </c>
      <c r="D26" s="6" t="s">
        <v>41</v>
      </c>
      <c r="E26" s="5" t="s">
        <v>91</v>
      </c>
      <c r="F26" s="6">
        <v>0</v>
      </c>
    </row>
    <row r="27" spans="1:6" ht="66" x14ac:dyDescent="0.3">
      <c r="A27" s="86"/>
      <c r="B27" s="36" t="s">
        <v>59</v>
      </c>
      <c r="C27" s="42" t="s">
        <v>8</v>
      </c>
      <c r="D27" s="6" t="s">
        <v>6</v>
      </c>
      <c r="E27" s="5" t="s">
        <v>91</v>
      </c>
      <c r="F27" s="6">
        <v>0</v>
      </c>
    </row>
    <row r="28" spans="1:6" ht="32.25" customHeight="1" x14ac:dyDescent="0.3">
      <c r="A28" s="86"/>
      <c r="B28" s="36" t="s">
        <v>60</v>
      </c>
      <c r="C28" s="42" t="s">
        <v>9</v>
      </c>
      <c r="D28" s="6" t="s">
        <v>6</v>
      </c>
      <c r="E28" s="5" t="s">
        <v>91</v>
      </c>
      <c r="F28" s="21">
        <f>IF(F27=0,0,IFERROR(F27/F26,""))</f>
        <v>0</v>
      </c>
    </row>
    <row r="29" spans="1:6" ht="67.5" customHeight="1" x14ac:dyDescent="0.3">
      <c r="A29" s="87"/>
      <c r="B29" s="36" t="s">
        <v>61</v>
      </c>
      <c r="C29" s="25" t="s">
        <v>33</v>
      </c>
      <c r="D29" s="6" t="s">
        <v>6</v>
      </c>
      <c r="E29" s="6" t="s">
        <v>90</v>
      </c>
      <c r="F29" s="22" t="s">
        <v>104</v>
      </c>
    </row>
    <row r="30" spans="1:6" ht="40.5" customHeight="1" x14ac:dyDescent="0.3">
      <c r="A30" s="88" t="s">
        <v>98</v>
      </c>
      <c r="B30" s="37" t="s">
        <v>58</v>
      </c>
      <c r="C30" s="42" t="s">
        <v>65</v>
      </c>
      <c r="D30" s="6" t="s">
        <v>41</v>
      </c>
      <c r="E30" s="5" t="s">
        <v>91</v>
      </c>
      <c r="F30" s="6">
        <v>0</v>
      </c>
    </row>
    <row r="31" spans="1:6" ht="66" x14ac:dyDescent="0.3">
      <c r="A31" s="89"/>
      <c r="B31" s="37" t="s">
        <v>59</v>
      </c>
      <c r="C31" s="42" t="s">
        <v>12</v>
      </c>
      <c r="D31" s="6" t="s">
        <v>6</v>
      </c>
      <c r="E31" s="5" t="s">
        <v>91</v>
      </c>
      <c r="F31" s="6">
        <v>0</v>
      </c>
    </row>
    <row r="32" spans="1:6" ht="66" x14ac:dyDescent="0.3">
      <c r="A32" s="89"/>
      <c r="B32" s="37" t="s">
        <v>60</v>
      </c>
      <c r="C32" s="42" t="s">
        <v>10</v>
      </c>
      <c r="D32" s="6" t="s">
        <v>6</v>
      </c>
      <c r="E32" s="5" t="s">
        <v>91</v>
      </c>
      <c r="F32" s="21">
        <f>IF(F31=0,0,IFERROR(F31/F30,""))</f>
        <v>0</v>
      </c>
    </row>
    <row r="33" spans="1:6" ht="66" x14ac:dyDescent="0.3">
      <c r="A33" s="90"/>
      <c r="B33" s="37" t="s">
        <v>61</v>
      </c>
      <c r="C33" s="25" t="s">
        <v>33</v>
      </c>
      <c r="D33" s="6" t="s">
        <v>6</v>
      </c>
      <c r="E33" s="6" t="s">
        <v>90</v>
      </c>
      <c r="F33" s="22" t="s">
        <v>104</v>
      </c>
    </row>
    <row r="34" spans="1:6" ht="33" x14ac:dyDescent="0.3">
      <c r="A34" s="78" t="s">
        <v>99</v>
      </c>
      <c r="B34" s="38" t="s">
        <v>58</v>
      </c>
      <c r="C34" s="42" t="s">
        <v>66</v>
      </c>
      <c r="D34" s="6" t="s">
        <v>41</v>
      </c>
      <c r="E34" s="5" t="s">
        <v>91</v>
      </c>
      <c r="F34" s="6">
        <v>0</v>
      </c>
    </row>
    <row r="35" spans="1:6" ht="66" x14ac:dyDescent="0.3">
      <c r="A35" s="79"/>
      <c r="B35" s="38" t="s">
        <v>59</v>
      </c>
      <c r="C35" s="42" t="s">
        <v>13</v>
      </c>
      <c r="D35" s="6" t="s">
        <v>6</v>
      </c>
      <c r="E35" s="5" t="s">
        <v>91</v>
      </c>
      <c r="F35" s="6">
        <v>0</v>
      </c>
    </row>
    <row r="36" spans="1:6" ht="66" x14ac:dyDescent="0.3">
      <c r="A36" s="79"/>
      <c r="B36" s="38" t="s">
        <v>60</v>
      </c>
      <c r="C36" s="42" t="s">
        <v>11</v>
      </c>
      <c r="D36" s="6" t="s">
        <v>6</v>
      </c>
      <c r="E36" s="5" t="s">
        <v>91</v>
      </c>
      <c r="F36" s="21">
        <f>IF(F35=0,0,IFERROR(F35/F34,""))</f>
        <v>0</v>
      </c>
    </row>
    <row r="37" spans="1:6" ht="66" x14ac:dyDescent="0.3">
      <c r="A37" s="80"/>
      <c r="B37" s="38" t="s">
        <v>61</v>
      </c>
      <c r="C37" s="25" t="s">
        <v>32</v>
      </c>
      <c r="D37" s="6" t="s">
        <v>6</v>
      </c>
      <c r="E37" s="6" t="s">
        <v>90</v>
      </c>
      <c r="F37" s="22" t="s">
        <v>104</v>
      </c>
    </row>
    <row r="38" spans="1:6" ht="33" x14ac:dyDescent="0.3">
      <c r="A38" s="81" t="s">
        <v>103</v>
      </c>
      <c r="B38" s="39" t="s">
        <v>58</v>
      </c>
      <c r="C38" s="42" t="s">
        <v>67</v>
      </c>
      <c r="D38" s="6" t="s">
        <v>41</v>
      </c>
      <c r="E38" s="5" t="s">
        <v>91</v>
      </c>
      <c r="F38" s="6">
        <v>26</v>
      </c>
    </row>
    <row r="39" spans="1:6" ht="66" x14ac:dyDescent="0.3">
      <c r="A39" s="82"/>
      <c r="B39" s="39" t="s">
        <v>59</v>
      </c>
      <c r="C39" s="42" t="s">
        <v>15</v>
      </c>
      <c r="D39" s="6" t="s">
        <v>6</v>
      </c>
      <c r="E39" s="5" t="s">
        <v>91</v>
      </c>
      <c r="F39" s="6">
        <v>30</v>
      </c>
    </row>
    <row r="40" spans="1:6" ht="66" x14ac:dyDescent="0.3">
      <c r="A40" s="82"/>
      <c r="B40" s="39" t="s">
        <v>60</v>
      </c>
      <c r="C40" s="42" t="s">
        <v>14</v>
      </c>
      <c r="D40" s="6" t="s">
        <v>6</v>
      </c>
      <c r="E40" s="5" t="s">
        <v>36</v>
      </c>
      <c r="F40" s="21">
        <f>IF(F39=0,0,IFERROR(F39/F38,""))</f>
        <v>1.1538461538461537</v>
      </c>
    </row>
    <row r="41" spans="1:6" ht="66" x14ac:dyDescent="0.3">
      <c r="A41" s="83"/>
      <c r="B41" s="39" t="s">
        <v>61</v>
      </c>
      <c r="C41" s="25" t="s">
        <v>31</v>
      </c>
      <c r="D41" s="6" t="s">
        <v>6</v>
      </c>
      <c r="E41" s="6" t="s">
        <v>90</v>
      </c>
      <c r="F41" s="22" t="str">
        <f>IF(F40="","",IF(F40&gt;1.3,"Rojo",IF(F$20="Ascendente",IF(AND(F40=0,F40=0),0,IF(AND(F40&lt;=F$21,F40&gt;0),"Rojo",IF(AND(F40&gt;F$21,F40&lt;=F$22),"Amarillo",IF(AND(F40&gt;F$22,F40&lt;=F$23),"Verde")))),IF(F$20="Descendente",IF(AND(F40&gt;=F$23,F40&lt;F$22),"Verde",IF(AND(F40&gt;=F$22,F40&lt;F$21),"Amarillo",IF(AND(F40&gt;=F$21,F40&gt;1.3),"Rojo",0)))))))</f>
        <v>Amarillo</v>
      </c>
    </row>
    <row r="42" spans="1:6" ht="33" x14ac:dyDescent="0.3">
      <c r="A42" s="84" t="s">
        <v>100</v>
      </c>
      <c r="B42" s="34" t="s">
        <v>62</v>
      </c>
      <c r="C42" s="25" t="s">
        <v>68</v>
      </c>
      <c r="D42" s="5" t="s">
        <v>41</v>
      </c>
      <c r="E42" s="5" t="s">
        <v>91</v>
      </c>
      <c r="F42" s="6">
        <v>30</v>
      </c>
    </row>
    <row r="43" spans="1:6" ht="33" x14ac:dyDescent="0.3">
      <c r="A43" s="84"/>
      <c r="B43" s="34" t="s">
        <v>63</v>
      </c>
      <c r="C43" s="25" t="s">
        <v>29</v>
      </c>
      <c r="D43" s="5" t="s">
        <v>41</v>
      </c>
      <c r="E43" s="5" t="s">
        <v>36</v>
      </c>
      <c r="F43" s="23">
        <f>IF(F42=0,0,IFERROR(F42/F25,""))</f>
        <v>1.1538461538461537</v>
      </c>
    </row>
    <row r="44" spans="1:6" ht="33" x14ac:dyDescent="0.3">
      <c r="A44" s="84"/>
      <c r="B44" s="40" t="s">
        <v>61</v>
      </c>
      <c r="C44" s="25" t="s">
        <v>30</v>
      </c>
      <c r="D44" s="5" t="s">
        <v>41</v>
      </c>
      <c r="E44" s="6" t="s">
        <v>90</v>
      </c>
      <c r="F44" s="22" t="str">
        <f>IF(F43="","",IF(F43&gt;1.3,"Rojo",IF(F$20="Ascendente",IF(AND(F43=0,F43=0),0,IF(AND(F43&lt;=F$21,F43&gt;0),"Rojo",IF(AND(F43&gt;F$21,F43&lt;=F$22),"Amarillo",IF(AND(F43&gt;F$22,F43&lt;=F$23),"Verde")))),IF(F$20="Descendente",IF(AND(F43&gt;=F$23,F43&lt;F$22),"Verde",IF(AND(F43&gt;=F$22,F43&lt;F$21),"Amarillo",IF(AND(F43&gt;=F$21,F43&gt;1.3),"Rojo",0)))))))</f>
        <v>Amarillo</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DES01</vt:lpstr>
      <vt:lpstr>Instructivo </vt:lpstr>
      <vt:lpstr>'DES01'!Área_de_impresión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PYE-HUGO</cp:lastModifiedBy>
  <cp:revision>0</cp:revision>
  <cp:lastPrinted>2024-02-16T15:39:24Z</cp:lastPrinted>
  <dcterms:created xsi:type="dcterms:W3CDTF">2020-02-13T20:51:23Z</dcterms:created>
  <dcterms:modified xsi:type="dcterms:W3CDTF">2025-07-04T22:06:15Z</dcterms:modified>
</cp:coreProperties>
</file>